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tabRatio="899" activeTab="0"/>
  </bookViews>
  <sheets>
    <sheet name="Týmy _ celkově" sheetId="1" r:id="rId1"/>
    <sheet name="Týmy_Bowling" sheetId="2" r:id="rId2"/>
    <sheet name="Týmy _ Obří slalom" sheetId="3" r:id="rId3"/>
    <sheet name="Týmy _Short track" sheetId="4" r:id="rId4"/>
    <sheet name="Týmy _Kuželky" sheetId="5" r:id="rId5"/>
    <sheet name="Týmy _Cross" sheetId="6" r:id="rId6"/>
    <sheet name="Týmy _Atletika" sheetId="7" r:id="rId7"/>
    <sheet name="Týmy _In-line" sheetId="8" r:id="rId8"/>
    <sheet name="Týmy _Časovka" sheetId="9" r:id="rId9"/>
    <sheet name="Týmy _Plavání" sheetId="10" r:id="rId10"/>
    <sheet name="Týmy _Triatlon" sheetId="11" r:id="rId11"/>
    <sheet name="Týmy _Etapa" sheetId="12" r:id="rId12"/>
    <sheet name="Týmy _Duatlon" sheetId="13" r:id="rId13"/>
    <sheet name="Týmy _Koule" sheetId="14" r:id="rId14"/>
    <sheet name="Týmy _Plavání sprint" sheetId="15" r:id="rId15"/>
    <sheet name="Týmy_Střelba" sheetId="16" r:id="rId16"/>
    <sheet name="Týmy _Běh na lyžích" sheetId="17" r:id="rId17"/>
    <sheet name="K3 SPORT VÝBĚR" sheetId="18" r:id="rId18"/>
    <sheet name="K3 SPORT DIVIZE &quot;B&quot;" sheetId="19" r:id="rId19"/>
    <sheet name="K3 SPORT TROSKY" sheetId="20" r:id="rId20"/>
    <sheet name="PROPÁNAJÁNA TEAM" sheetId="21" r:id="rId21"/>
    <sheet name="ŠVANDA TEAM" sheetId="22" r:id="rId22"/>
    <sheet name="NÁHRADNÍ TERMÍN" sheetId="23" r:id="rId23"/>
    <sheet name="CHEECHOO TEAM" sheetId="24" r:id="rId24"/>
    <sheet name="JEN TAK TAK" sheetId="25" r:id="rId25"/>
    <sheet name="PARDAL´S TEAM" sheetId="26" r:id="rId26"/>
    <sheet name="OKLAHOMA TEAM" sheetId="27" r:id="rId27"/>
    <sheet name="SOKOLÍ PERO" sheetId="28" r:id="rId28"/>
    <sheet name="JAKO VÍNO" sheetId="29" r:id="rId29"/>
    <sheet name="METEOR BRNO" sheetId="30" r:id="rId30"/>
    <sheet name="NÁHRADNÍ TERMÍN - JUNIORKA" sheetId="31" r:id="rId31"/>
    <sheet name="NÁHRADNÍ TERMÍN VETERÁN" sheetId="32" r:id="rId32"/>
    <sheet name="VĚTROPLAŠI" sheetId="33" r:id="rId33"/>
    <sheet name="GLASS VISION" sheetId="34" r:id="rId34"/>
    <sheet name="SK TERMIT" sheetId="35" r:id="rId35"/>
    <sheet name="SAJDA TÝM" sheetId="36" r:id="rId36"/>
    <sheet name="ŠNEČEK TEAM" sheetId="37" r:id="rId37"/>
  </sheets>
  <definedNames/>
  <calcPr fullCalcOnLoad="1"/>
</workbook>
</file>

<file path=xl/sharedStrings.xml><?xml version="1.0" encoding="utf-8"?>
<sst xmlns="http://schemas.openxmlformats.org/spreadsheetml/2006/main" count="897" uniqueCount="179">
  <si>
    <t>Název týmu</t>
  </si>
  <si>
    <t>Body</t>
  </si>
  <si>
    <t>Odstup</t>
  </si>
  <si>
    <t>PROPÁNAJÁNA TEAM</t>
  </si>
  <si>
    <t>ŠVANDA TEAM</t>
  </si>
  <si>
    <t>CELKEM</t>
  </si>
  <si>
    <t>Kubická Ivana</t>
  </si>
  <si>
    <t>Bezchleba Petr</t>
  </si>
  <si>
    <t>Klement Jan</t>
  </si>
  <si>
    <t>Kamenský Radim</t>
  </si>
  <si>
    <t>CELKEM</t>
  </si>
  <si>
    <t>Kubický Pavel</t>
  </si>
  <si>
    <t>Klement Leoš</t>
  </si>
  <si>
    <t>Klement Vojtěch</t>
  </si>
  <si>
    <t>Marek Michal</t>
  </si>
  <si>
    <t>Pelánová Martina</t>
  </si>
  <si>
    <t>Kamenský Pavel</t>
  </si>
  <si>
    <t>CELKEM</t>
  </si>
  <si>
    <t>ŠVANDA TEAM</t>
  </si>
  <si>
    <t>CELKEM</t>
  </si>
  <si>
    <t>Blažíček Jiří</t>
  </si>
  <si>
    <t>Švanda Miroslav</t>
  </si>
  <si>
    <t>Vašík Jaroslav</t>
  </si>
  <si>
    <t>CELKEM</t>
  </si>
  <si>
    <t>Konečná Světlana</t>
  </si>
  <si>
    <t>Benešová Anita</t>
  </si>
  <si>
    <t>Martinčič Rudolf</t>
  </si>
  <si>
    <t>Martinčič Jakub</t>
  </si>
  <si>
    <t>Martinčič Michal</t>
  </si>
  <si>
    <t>Zelený Radek</t>
  </si>
  <si>
    <t>Martinčičová Anna</t>
  </si>
  <si>
    <t>CELKEM</t>
  </si>
  <si>
    <t>Vábek Jaroslav st.</t>
  </si>
  <si>
    <t>Papoušek Marek</t>
  </si>
  <si>
    <t>Marečková Pavla</t>
  </si>
  <si>
    <t>Hájek Vladimír</t>
  </si>
  <si>
    <t>JEN TAK TAK</t>
  </si>
  <si>
    <t>Klíma Milan</t>
  </si>
  <si>
    <t>Novohradský Jiří</t>
  </si>
  <si>
    <t>Klímová Marie</t>
  </si>
  <si>
    <t>Novohradská Alena</t>
  </si>
  <si>
    <t>Musilová Miroslava</t>
  </si>
  <si>
    <t>Šulc Pavel</t>
  </si>
  <si>
    <t>Svatoň Josef</t>
  </si>
  <si>
    <t>Sláma Jiří</t>
  </si>
  <si>
    <t>Kafka Radek</t>
  </si>
  <si>
    <t>OKLAHOMA TEAM</t>
  </si>
  <si>
    <t>Sáblík Pavel</t>
  </si>
  <si>
    <t>Sáblík Tomáš</t>
  </si>
  <si>
    <t>Hájek Jiří</t>
  </si>
  <si>
    <t>Polnický Libor</t>
  </si>
  <si>
    <t>Sáblíková Lenka</t>
  </si>
  <si>
    <t>Polnická Dana</t>
  </si>
  <si>
    <t>Týmy – Běh na lyžích</t>
  </si>
  <si>
    <t>Krbůšková Ilona</t>
  </si>
  <si>
    <t>Masařová Andrea</t>
  </si>
  <si>
    <t>SOKOLÍ PERO</t>
  </si>
  <si>
    <t>Švanda Luboš st.</t>
  </si>
  <si>
    <t>Hudeček Libor</t>
  </si>
  <si>
    <t>Veselský Martin</t>
  </si>
  <si>
    <t>Hudečková Jiřina</t>
  </si>
  <si>
    <t>Švandová Eva</t>
  </si>
  <si>
    <t>SK METEOR BRNO</t>
  </si>
  <si>
    <t>Klimeš Michal</t>
  </si>
  <si>
    <t>Vecheta Lukáš</t>
  </si>
  <si>
    <t>NÁHRADNÍ TERMÍN - JUNIORKA</t>
  </si>
  <si>
    <t>Beneš Viktor III.</t>
  </si>
  <si>
    <t>Konečný Matouš</t>
  </si>
  <si>
    <t>Beneš Jan</t>
  </si>
  <si>
    <t>NÁHRADNÍ TERMÍN</t>
  </si>
  <si>
    <t>Týmy – Obří slalom</t>
  </si>
  <si>
    <t>Týmy – Kuželky</t>
  </si>
  <si>
    <t>Týmy – Bowling</t>
  </si>
  <si>
    <t>Keclík Martin</t>
  </si>
  <si>
    <t>Dospěl Petr</t>
  </si>
  <si>
    <t>Dospělová Jana</t>
  </si>
  <si>
    <t>Švanda Luboš ml.</t>
  </si>
  <si>
    <t>Švanda Lukáš</t>
  </si>
  <si>
    <t>Hudečková Simona</t>
  </si>
  <si>
    <t>Pospíchal Marek</t>
  </si>
  <si>
    <t>PARDAL´S TEAM</t>
  </si>
  <si>
    <t>Šulcová Renata</t>
  </si>
  <si>
    <t>Švandová Jitka</t>
  </si>
  <si>
    <t xml:space="preserve">ŠNEČEK TEAM </t>
  </si>
  <si>
    <t>JAKO VÍNO</t>
  </si>
  <si>
    <t>Havlíková Jana</t>
  </si>
  <si>
    <t>Kubický Jakub</t>
  </si>
  <si>
    <t>Havlíček Rostislav</t>
  </si>
  <si>
    <t>Šubrt Petr</t>
  </si>
  <si>
    <t>Spěváček Jan</t>
  </si>
  <si>
    <t>CHEECHOO TEAM</t>
  </si>
  <si>
    <t>Janíková Barbara</t>
  </si>
  <si>
    <t>Šustr Jiří II</t>
  </si>
  <si>
    <t>Šubrtová Eliška</t>
  </si>
  <si>
    <t>Šubrtová Lucie</t>
  </si>
  <si>
    <t>NÁHRADNÍ TERMÍN
 JUNIORKA</t>
  </si>
  <si>
    <t>Týmy – Short track</t>
  </si>
  <si>
    <t>Týmy – Cross</t>
  </si>
  <si>
    <t>Týmy – Atletika</t>
  </si>
  <si>
    <t>Týmy – Rychlobruslení in-line</t>
  </si>
  <si>
    <t>Týmy – Časovka</t>
  </si>
  <si>
    <t>Týmy – Plavání</t>
  </si>
  <si>
    <t>Týmy – Triatlon</t>
  </si>
  <si>
    <t>Týmy – Cyklistická etapa</t>
  </si>
  <si>
    <t>Týmy – Duatlon</t>
  </si>
  <si>
    <t>Týmy – Koule</t>
  </si>
  <si>
    <t>Týmy – Střelba</t>
  </si>
  <si>
    <t>Týmy – Plavání sprint</t>
  </si>
  <si>
    <t>K3 SPORT VÝBĚR</t>
  </si>
  <si>
    <t>K3 SPORT DIVIZE "B"</t>
  </si>
  <si>
    <t>K3 SPORT TROSKY</t>
  </si>
  <si>
    <t>Mikolášová Lada</t>
  </si>
  <si>
    <t>Chrástová Hana</t>
  </si>
  <si>
    <t>Solnička Radek</t>
  </si>
  <si>
    <t>Kunc Petr</t>
  </si>
  <si>
    <t>Ondráček Michal</t>
  </si>
  <si>
    <t>Daniel Bronislav</t>
  </si>
  <si>
    <t>Šustr Adam</t>
  </si>
  <si>
    <t>NÁHRADNÍ TERMÍN
 VETERÁN</t>
  </si>
  <si>
    <t>VĚTROPLAŠI</t>
  </si>
  <si>
    <t>Křížová Ludmila</t>
  </si>
  <si>
    <t>Křížová Michaela</t>
  </si>
  <si>
    <t>Fortová Veronika</t>
  </si>
  <si>
    <t>Kříž Martin</t>
  </si>
  <si>
    <t>Forst Vlastimil</t>
  </si>
  <si>
    <t>Kříž Lukáš</t>
  </si>
  <si>
    <t>GLASS VISION</t>
  </si>
  <si>
    <t>Topolovský Stanislav</t>
  </si>
  <si>
    <t>Nečas Ladislav</t>
  </si>
  <si>
    <t>Nečasová Marcela</t>
  </si>
  <si>
    <t>SK TERMIT</t>
  </si>
  <si>
    <t>Škarka René</t>
  </si>
  <si>
    <t>Škarka Libor</t>
  </si>
  <si>
    <t>Sobotka Petr</t>
  </si>
  <si>
    <r>
      <t>G</t>
    </r>
    <r>
      <rPr>
        <b/>
        <sz val="9"/>
        <color indexed="8"/>
        <rFont val="Arial"/>
        <family val="0"/>
      </rPr>
      <t>ö</t>
    </r>
    <r>
      <rPr>
        <b/>
        <sz val="9"/>
        <color indexed="8"/>
        <rFont val="Arial CE"/>
        <family val="2"/>
      </rPr>
      <t>tzová Eva</t>
    </r>
  </si>
  <si>
    <t>Bednářová Hana</t>
  </si>
  <si>
    <t>Špaček Michal</t>
  </si>
  <si>
    <t>SAJDA TÝM</t>
  </si>
  <si>
    <t>Bárta Lukáš</t>
  </si>
  <si>
    <t>Opat Zdeněk</t>
  </si>
  <si>
    <t>Havlíková Marie</t>
  </si>
  <si>
    <t>NÁHRADNÍ TERMÍN - VETERÁN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</si>
  <si>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</si>
  <si>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</si>
  <si>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</si>
  <si>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</si>
  <si>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</si>
  <si>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</si>
  <si>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</si>
  <si>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</si>
  <si>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</si>
  <si>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</si>
  <si>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</si>
  <si>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</si>
  <si>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</si>
  <si>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</si>
  <si>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</si>
  <si>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</si>
  <si>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</si>
  <si>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</si>
  <si>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</si>
  <si>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</si>
  <si>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TÝMY - pořadí 2014</t>
  </si>
  <si>
    <t>Bílková Šárka</t>
  </si>
  <si>
    <t>Bílek Petr</t>
  </si>
  <si>
    <t>Jána Lubomír</t>
  </si>
  <si>
    <t>Jána Tomáš</t>
  </si>
  <si>
    <t>Jánová Petra</t>
  </si>
  <si>
    <t>Jána Ondřej</t>
  </si>
  <si>
    <t>Janík Martin</t>
  </si>
  <si>
    <t>Martínková Vendula</t>
  </si>
  <si>
    <t>Horáčková Markéta</t>
  </si>
  <si>
    <t>Rosecký Martin</t>
  </si>
  <si>
    <t>Šimeček Tomáš ml.</t>
  </si>
  <si>
    <t>Šimeček Tomáš st.</t>
  </si>
  <si>
    <t>Šimečková Lea</t>
  </si>
  <si>
    <t>ŠNEČEK TEAM</t>
  </si>
  <si>
    <t>Kafková Andrea</t>
  </si>
  <si>
    <t>Konečná Radka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</si>
</sst>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Black"/>
      <family val="2"/>
    </font>
    <font>
      <b/>
      <sz val="8"/>
      <color indexed="9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4"/>
      <color indexed="9"/>
      <name val="Arial Black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20"/>
      <name val="Arial Black"/>
      <family val="2"/>
    </font>
    <font>
      <sz val="14"/>
      <name val="Arial CE"/>
      <family val="2"/>
    </font>
    <font>
      <b/>
      <i/>
      <sz val="8"/>
      <name val="Arial CE"/>
      <family val="2"/>
    </font>
    <font>
      <b/>
      <sz val="9"/>
      <color indexed="8"/>
      <name val="Arial CE"/>
      <family val="2"/>
    </font>
    <font>
      <sz val="12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2"/>
    </font>
    <font>
      <b/>
      <sz val="9"/>
      <color indexed="8"/>
      <name val="Arial"/>
      <family val="0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2" fontId="7" fillId="2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9" fillId="0" borderId="6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2" fontId="8" fillId="0" borderId="8" xfId="0" applyNumberFormat="1" applyFont="1" applyBorder="1" applyAlignment="1">
      <alignment horizontal="center" vertical="center"/>
    </xf>
    <xf numFmtId="49" fontId="0" fillId="6" borderId="7" xfId="0" applyNumberFormat="1" applyFont="1" applyFill="1" applyBorder="1" applyAlignment="1">
      <alignment horizontal="left" vertical="center" indent="1"/>
    </xf>
    <xf numFmtId="0" fontId="0" fillId="6" borderId="7" xfId="0" applyFont="1" applyFill="1" applyBorder="1" applyAlignment="1">
      <alignment horizontal="left" vertical="center" indent="1"/>
    </xf>
    <xf numFmtId="2" fontId="0" fillId="6" borderId="7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left" vertical="center" indent="1"/>
    </xf>
    <xf numFmtId="2" fontId="4" fillId="6" borderId="7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6" fillId="8" borderId="7" xfId="0" applyFont="1" applyFill="1" applyBorder="1" applyAlignment="1">
      <alignment vertical="center"/>
    </xf>
    <xf numFmtId="0" fontId="22" fillId="3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left" vertical="center" indent="1"/>
    </xf>
    <xf numFmtId="2" fontId="3" fillId="9" borderId="7" xfId="0" applyNumberFormat="1" applyFont="1" applyFill="1" applyBorder="1" applyAlignment="1">
      <alignment horizontal="center" vertical="center"/>
    </xf>
    <xf numFmtId="2" fontId="24" fillId="9" borderId="7" xfId="0" applyNumberFormat="1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left" vertical="center" indent="1"/>
    </xf>
    <xf numFmtId="49" fontId="3" fillId="9" borderId="7" xfId="0" applyNumberFormat="1" applyFont="1" applyFill="1" applyBorder="1" applyAlignment="1">
      <alignment horizontal="left" vertical="center" indent="1"/>
    </xf>
    <xf numFmtId="2" fontId="24" fillId="10" borderId="7" xfId="0" applyNumberFormat="1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3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.625" style="64" bestFit="1" customWidth="1"/>
    <col min="2" max="2" width="36.625" style="2" customWidth="1"/>
    <col min="3" max="3" width="14.25390625" style="2" customWidth="1"/>
    <col min="4" max="4" width="12.875" style="3" customWidth="1"/>
    <col min="5" max="5" width="24.75390625" style="3" customWidth="1"/>
    <col min="6" max="6" width="16.00390625" style="57" customWidth="1"/>
    <col min="7" max="16384" width="9.00390625" style="3" customWidth="1"/>
  </cols>
  <sheetData>
    <row r="1" spans="1:6" ht="32.25" customHeight="1">
      <c r="A1" s="77" t="s">
        <v>162</v>
      </c>
      <c r="B1" s="77"/>
      <c r="C1" s="77"/>
      <c r="D1" s="77"/>
      <c r="E1" s="21"/>
      <c r="F1" s="53"/>
    </row>
    <row r="2" spans="1:6" ht="12.75">
      <c r="A2" s="68"/>
      <c r="B2" s="51" t="s">
        <v>0</v>
      </c>
      <c r="C2" s="51" t="s">
        <v>1</v>
      </c>
      <c r="D2" s="51" t="s">
        <v>2</v>
      </c>
      <c r="E2" s="22"/>
      <c r="F2" s="53"/>
    </row>
    <row r="3" spans="1:9" ht="24.75" customHeight="1">
      <c r="A3" s="75" t="s">
        <v>142</v>
      </c>
      <c r="B3" s="69" t="s">
        <v>69</v>
      </c>
      <c r="C3" s="70">
        <f>'NÁHRADNÍ TERMÍN'!R2</f>
        <v>3918.5425575422396</v>
      </c>
      <c r="D3" s="71">
        <f aca="true" t="shared" si="0" ref="D3:D22">C3-C$3</f>
        <v>0</v>
      </c>
      <c r="F3" s="54"/>
      <c r="G3" s="8"/>
      <c r="H3" s="17"/>
      <c r="I3" s="17"/>
    </row>
    <row r="4" spans="1:9" ht="24.75" customHeight="1">
      <c r="A4" s="75" t="s">
        <v>143</v>
      </c>
      <c r="B4" s="69" t="s">
        <v>108</v>
      </c>
      <c r="C4" s="70">
        <f>'K3 SPORT VÝBĚR'!R2</f>
        <v>3806.2369017506553</v>
      </c>
      <c r="D4" s="71">
        <f t="shared" si="0"/>
        <v>-112.30565579158429</v>
      </c>
      <c r="F4" s="54"/>
      <c r="G4" s="24"/>
      <c r="H4" s="13"/>
      <c r="I4" s="17"/>
    </row>
    <row r="5" spans="1:9" ht="24.75" customHeight="1">
      <c r="A5" s="75" t="s">
        <v>144</v>
      </c>
      <c r="B5" s="69" t="s">
        <v>62</v>
      </c>
      <c r="C5" s="70">
        <f>'METEOR BRNO'!R2</f>
        <v>3719.783903634849</v>
      </c>
      <c r="D5" s="71">
        <f t="shared" si="0"/>
        <v>-198.75865390739045</v>
      </c>
      <c r="F5" s="54"/>
      <c r="G5" s="8"/>
      <c r="H5" s="13"/>
      <c r="I5" s="17"/>
    </row>
    <row r="6" spans="1:9" ht="24.75" customHeight="1">
      <c r="A6" s="76" t="s">
        <v>145</v>
      </c>
      <c r="B6" s="46" t="s">
        <v>3</v>
      </c>
      <c r="C6" s="47">
        <f>'PROPÁNAJÁNA TEAM'!R2</f>
        <v>3718.251798925281</v>
      </c>
      <c r="D6" s="49">
        <f t="shared" si="0"/>
        <v>-200.29075861695856</v>
      </c>
      <c r="E6" s="26"/>
      <c r="F6" s="54"/>
      <c r="G6" s="23"/>
      <c r="H6" s="17"/>
      <c r="I6" s="17"/>
    </row>
    <row r="7" spans="1:9" ht="24.75" customHeight="1">
      <c r="A7" s="76" t="s">
        <v>146</v>
      </c>
      <c r="B7" s="46" t="s">
        <v>4</v>
      </c>
      <c r="C7" s="47">
        <f>'ŠVANDA TEAM'!R2</f>
        <v>3460.4477090237338</v>
      </c>
      <c r="D7" s="49">
        <f t="shared" si="0"/>
        <v>-458.09484851850584</v>
      </c>
      <c r="F7" s="54"/>
      <c r="G7" s="25"/>
      <c r="H7" s="17"/>
      <c r="I7" s="17"/>
    </row>
    <row r="8" spans="1:9" ht="24.75" customHeight="1">
      <c r="A8" s="76" t="s">
        <v>147</v>
      </c>
      <c r="B8" s="45" t="s">
        <v>130</v>
      </c>
      <c r="C8" s="47">
        <f>'SK TERMIT'!R2</f>
        <v>3416.0581576041395</v>
      </c>
      <c r="D8" s="49">
        <f t="shared" si="0"/>
        <v>-502.48439993810007</v>
      </c>
      <c r="F8" s="54"/>
      <c r="G8" s="25"/>
      <c r="H8" s="17"/>
      <c r="I8" s="17"/>
    </row>
    <row r="9" spans="1:9" ht="24.75" customHeight="1">
      <c r="A9" s="76" t="s">
        <v>148</v>
      </c>
      <c r="B9" s="46" t="s">
        <v>141</v>
      </c>
      <c r="C9" s="47">
        <f>'NÁHRADNÍ TERMÍN VETERÁN'!R2</f>
        <v>3268.0951290435487</v>
      </c>
      <c r="D9" s="49">
        <f t="shared" si="0"/>
        <v>-650.4474284986909</v>
      </c>
      <c r="F9" s="54"/>
      <c r="G9" s="23"/>
      <c r="H9" s="17"/>
      <c r="I9" s="17"/>
    </row>
    <row r="10" spans="1:9" ht="24.75" customHeight="1">
      <c r="A10" s="76" t="s">
        <v>149</v>
      </c>
      <c r="B10" s="45" t="s">
        <v>109</v>
      </c>
      <c r="C10" s="47">
        <f>'K3 SPORT DIVIZE "B"'!R2</f>
        <v>3214.091221555082</v>
      </c>
      <c r="D10" s="49">
        <f t="shared" si="0"/>
        <v>-704.4513359871576</v>
      </c>
      <c r="F10" s="54"/>
      <c r="G10" s="23"/>
      <c r="H10" s="17"/>
      <c r="I10" s="17"/>
    </row>
    <row r="11" spans="1:9" ht="24.75" customHeight="1">
      <c r="A11" s="76" t="s">
        <v>150</v>
      </c>
      <c r="B11" s="45" t="s">
        <v>80</v>
      </c>
      <c r="C11" s="47">
        <f>'PARDAL´S TEAM'!R2</f>
        <v>2912.5020432590645</v>
      </c>
      <c r="D11" s="49">
        <f t="shared" si="0"/>
        <v>-1006.0405142831751</v>
      </c>
      <c r="F11" s="54"/>
      <c r="G11" s="23"/>
      <c r="H11" s="17"/>
      <c r="I11" s="17"/>
    </row>
    <row r="12" spans="1:9" ht="24.75" customHeight="1">
      <c r="A12" s="76" t="s">
        <v>151</v>
      </c>
      <c r="B12" s="46" t="s">
        <v>65</v>
      </c>
      <c r="C12" s="47">
        <f>'NÁHRADNÍ TERMÍN - JUNIORKA'!R2</f>
        <v>2850.2059048834076</v>
      </c>
      <c r="D12" s="49">
        <f t="shared" si="0"/>
        <v>-1068.336652658832</v>
      </c>
      <c r="F12" s="54"/>
      <c r="G12" s="23"/>
      <c r="H12" s="17"/>
      <c r="I12" s="17"/>
    </row>
    <row r="13" spans="1:9" ht="24.75" customHeight="1">
      <c r="A13" s="76" t="s">
        <v>152</v>
      </c>
      <c r="B13" s="45" t="s">
        <v>176</v>
      </c>
      <c r="C13" s="47">
        <f>'ŠNEČEK TEAM'!R2</f>
        <v>2613.8096237829504</v>
      </c>
      <c r="D13" s="49">
        <f t="shared" si="0"/>
        <v>-1304.7329337592892</v>
      </c>
      <c r="F13" s="54"/>
      <c r="G13" s="23"/>
      <c r="H13" s="17"/>
      <c r="I13" s="17"/>
    </row>
    <row r="14" spans="1:9" ht="24.75" customHeight="1">
      <c r="A14" s="76" t="s">
        <v>153</v>
      </c>
      <c r="B14" s="45" t="s">
        <v>126</v>
      </c>
      <c r="C14" s="47">
        <f>'GLASS VISION'!R2</f>
        <v>1752.9547679374703</v>
      </c>
      <c r="D14" s="49">
        <f t="shared" si="0"/>
        <v>-2165.5877896047696</v>
      </c>
      <c r="F14" s="54"/>
      <c r="G14" s="23"/>
      <c r="H14" s="17"/>
      <c r="I14" s="17"/>
    </row>
    <row r="15" spans="1:9" ht="26.25" customHeight="1">
      <c r="A15" s="76" t="s">
        <v>154</v>
      </c>
      <c r="B15" s="46" t="s">
        <v>110</v>
      </c>
      <c r="C15" s="47">
        <f>'K3 SPORT TROSKY'!R2</f>
        <v>1638.1634534224074</v>
      </c>
      <c r="D15" s="49">
        <f t="shared" si="0"/>
        <v>-2280.379104119832</v>
      </c>
      <c r="F15" s="54"/>
      <c r="G15" s="23"/>
      <c r="H15" s="17"/>
      <c r="I15" s="17"/>
    </row>
    <row r="16" spans="1:9" ht="24.75" customHeight="1">
      <c r="A16" s="76" t="s">
        <v>155</v>
      </c>
      <c r="B16" s="46" t="s">
        <v>56</v>
      </c>
      <c r="C16" s="47">
        <f>'SOKOLÍ PERO'!R2</f>
        <v>1436.1460708826578</v>
      </c>
      <c r="D16" s="49">
        <f t="shared" si="0"/>
        <v>-2482.3964866595816</v>
      </c>
      <c r="F16" s="54"/>
      <c r="G16" s="23"/>
      <c r="H16" s="17"/>
      <c r="I16" s="17"/>
    </row>
    <row r="17" spans="1:9" ht="23.25" customHeight="1">
      <c r="A17" s="76" t="s">
        <v>156</v>
      </c>
      <c r="B17" s="45" t="s">
        <v>119</v>
      </c>
      <c r="C17" s="47">
        <f>VĚTROPLAŠI!R2</f>
        <v>1151.0574821964287</v>
      </c>
      <c r="D17" s="49">
        <f t="shared" si="0"/>
        <v>-2767.485075345811</v>
      </c>
      <c r="E17" s="19"/>
      <c r="F17" s="55"/>
      <c r="G17" s="19"/>
      <c r="H17" s="17"/>
      <c r="I17" s="17"/>
    </row>
    <row r="18" spans="1:7" ht="27" customHeight="1">
      <c r="A18" s="76" t="s">
        <v>157</v>
      </c>
      <c r="B18" s="45" t="s">
        <v>137</v>
      </c>
      <c r="C18" s="47">
        <f>'SAJDA TÝM'!R2</f>
        <v>1149.4264402908948</v>
      </c>
      <c r="D18" s="49">
        <f t="shared" si="0"/>
        <v>-2769.116117251345</v>
      </c>
      <c r="E18" s="20"/>
      <c r="F18" s="56"/>
      <c r="G18" s="20"/>
    </row>
    <row r="19" spans="1:7" ht="27" customHeight="1">
      <c r="A19" s="76" t="s">
        <v>158</v>
      </c>
      <c r="B19" s="46" t="s">
        <v>90</v>
      </c>
      <c r="C19" s="47">
        <f>'CHEECHOO TEAM'!R2</f>
        <v>938.4527546957449</v>
      </c>
      <c r="D19" s="49">
        <f t="shared" si="0"/>
        <v>-2980.0898028464944</v>
      </c>
      <c r="E19" s="20"/>
      <c r="F19" s="56"/>
      <c r="G19" s="20"/>
    </row>
    <row r="20" spans="1:7" ht="27" customHeight="1">
      <c r="A20" s="76" t="s">
        <v>159</v>
      </c>
      <c r="B20" s="46" t="s">
        <v>46</v>
      </c>
      <c r="C20" s="47">
        <f>'OKLAHOMA TEAM'!R2</f>
        <v>684.4505320300377</v>
      </c>
      <c r="D20" s="49">
        <f t="shared" si="0"/>
        <v>-3234.092025512202</v>
      </c>
      <c r="E20" s="20"/>
      <c r="F20" s="56"/>
      <c r="G20" s="20"/>
    </row>
    <row r="21" spans="1:7" ht="27" customHeight="1">
      <c r="A21" s="76" t="s">
        <v>160</v>
      </c>
      <c r="B21" s="46" t="s">
        <v>36</v>
      </c>
      <c r="C21" s="47">
        <f>'JEN TAK TAK'!R2</f>
        <v>501.2718174492687</v>
      </c>
      <c r="D21" s="49">
        <f t="shared" si="0"/>
        <v>-3417.2707400929708</v>
      </c>
      <c r="E21" s="20"/>
      <c r="F21" s="56"/>
      <c r="G21" s="20"/>
    </row>
    <row r="22" spans="1:7" ht="27" customHeight="1">
      <c r="A22" s="76" t="s">
        <v>161</v>
      </c>
      <c r="B22" s="45" t="s">
        <v>84</v>
      </c>
      <c r="C22" s="47">
        <f>'JAKO VÍNO'!R2</f>
        <v>243.9732456526632</v>
      </c>
      <c r="D22" s="49">
        <f t="shared" si="0"/>
        <v>-3674.5693118895765</v>
      </c>
      <c r="E22" s="20"/>
      <c r="F22" s="56"/>
      <c r="G22" s="20"/>
    </row>
    <row r="23" spans="1:3" ht="12.75">
      <c r="A23" s="63"/>
      <c r="B23" s="3"/>
      <c r="C23" s="3"/>
    </row>
    <row r="24" spans="1:3" ht="12.75">
      <c r="A24" s="63"/>
      <c r="B24" s="3"/>
      <c r="C24" s="3"/>
    </row>
    <row r="25" spans="1:3" ht="12.75">
      <c r="A25" s="63"/>
      <c r="B25" s="3"/>
      <c r="C25" s="3"/>
    </row>
    <row r="26" spans="1:3" ht="12.75">
      <c r="A26" s="63"/>
      <c r="B26" s="3"/>
      <c r="C26" s="3"/>
    </row>
    <row r="27" spans="1:3" ht="12.75">
      <c r="A27" s="63"/>
      <c r="B27" s="3"/>
      <c r="C27" s="3"/>
    </row>
    <row r="28" spans="1:3" ht="12.75">
      <c r="A28" s="63"/>
      <c r="B28" s="3"/>
      <c r="C28" s="3"/>
    </row>
    <row r="29" spans="1:3" ht="12.75">
      <c r="A29" s="63"/>
      <c r="B29" s="3"/>
      <c r="C29" s="3"/>
    </row>
    <row r="30" spans="1:3" ht="12.75">
      <c r="A30" s="63"/>
      <c r="B30" s="3"/>
      <c r="C30" s="3"/>
    </row>
    <row r="31" spans="1:3" ht="12.75">
      <c r="A31" s="63"/>
      <c r="B31" s="3"/>
      <c r="C31" s="3"/>
    </row>
    <row r="32" spans="1:3" ht="12.75">
      <c r="A32" s="63"/>
      <c r="B32" s="3"/>
      <c r="C32" s="3"/>
    </row>
    <row r="33" spans="1:3" ht="12.75">
      <c r="A33" s="63"/>
      <c r="B33" s="3"/>
      <c r="C33" s="3"/>
    </row>
    <row r="34" spans="1:3" ht="12.75">
      <c r="A34" s="63"/>
      <c r="B34" s="3"/>
      <c r="C34" s="3"/>
    </row>
    <row r="35" spans="1:3" ht="12.75">
      <c r="A35" s="63"/>
      <c r="B35" s="3"/>
      <c r="C35" s="3"/>
    </row>
    <row r="36" spans="1:3" ht="12.75">
      <c r="A36" s="63"/>
      <c r="B36" s="3"/>
      <c r="C36" s="3"/>
    </row>
    <row r="37" spans="1:3" ht="12.75">
      <c r="A37" s="63"/>
      <c r="B37" s="3"/>
      <c r="C37" s="3"/>
    </row>
    <row r="38" spans="1:3" ht="12.75">
      <c r="A38" s="63"/>
      <c r="B38" s="3"/>
      <c r="C38" s="3"/>
    </row>
    <row r="39" spans="1:3" ht="12.75">
      <c r="A39" s="63"/>
      <c r="B39" s="3"/>
      <c r="C39" s="3"/>
    </row>
    <row r="40" spans="1:3" ht="12.75">
      <c r="A40" s="63"/>
      <c r="B40" s="3"/>
      <c r="C40" s="3"/>
    </row>
    <row r="41" spans="1:3" ht="12.75">
      <c r="A41" s="63"/>
      <c r="B41" s="3"/>
      <c r="C41" s="3"/>
    </row>
    <row r="42" spans="1:3" ht="12.75">
      <c r="A42" s="63"/>
      <c r="B42" s="3"/>
      <c r="C42" s="3"/>
    </row>
    <row r="43" spans="1:3" ht="12.75">
      <c r="A43" s="63"/>
      <c r="B43" s="3"/>
      <c r="C43" s="3"/>
    </row>
    <row r="44" spans="1:3" ht="12.75">
      <c r="A44" s="63"/>
      <c r="B44" s="3"/>
      <c r="C44" s="3"/>
    </row>
    <row r="45" spans="1:3" ht="12.75">
      <c r="A45" s="63"/>
      <c r="B45" s="3"/>
      <c r="C45" s="3"/>
    </row>
    <row r="46" spans="1:3" ht="12.75">
      <c r="A46" s="63"/>
      <c r="B46" s="3"/>
      <c r="C46" s="3"/>
    </row>
    <row r="47" spans="1:3" ht="12.75">
      <c r="A47" s="63"/>
      <c r="B47" s="3"/>
      <c r="C47" s="3"/>
    </row>
    <row r="48" spans="1:3" ht="12.75">
      <c r="A48" s="63"/>
      <c r="B48" s="3"/>
      <c r="C48" s="3"/>
    </row>
    <row r="49" spans="1:3" ht="12.75">
      <c r="A49" s="63"/>
      <c r="B49" s="3"/>
      <c r="C49" s="3"/>
    </row>
    <row r="50" spans="1:3" ht="12.75">
      <c r="A50" s="63"/>
      <c r="B50" s="3"/>
      <c r="C50" s="3"/>
    </row>
    <row r="51" spans="1:3" ht="12.75">
      <c r="A51" s="63"/>
      <c r="B51" s="3"/>
      <c r="C51" s="3"/>
    </row>
    <row r="52" spans="1:3" ht="12.75">
      <c r="A52" s="63"/>
      <c r="B52" s="3"/>
      <c r="C52" s="3"/>
    </row>
    <row r="53" spans="1:3" ht="12.75">
      <c r="A53" s="63"/>
      <c r="B53" s="3"/>
      <c r="C53" s="3"/>
    </row>
    <row r="54" spans="1:3" ht="12.75">
      <c r="A54" s="63"/>
      <c r="B54" s="3"/>
      <c r="C54" s="3"/>
    </row>
    <row r="55" spans="1:3" ht="12.75">
      <c r="A55" s="63"/>
      <c r="B55" s="3"/>
      <c r="C55" s="3"/>
    </row>
    <row r="56" spans="1:3" ht="12.75">
      <c r="A56" s="63"/>
      <c r="B56" s="3"/>
      <c r="C56" s="3"/>
    </row>
    <row r="57" spans="1:3" ht="12.75">
      <c r="A57" s="63"/>
      <c r="B57" s="3"/>
      <c r="C57" s="3"/>
    </row>
    <row r="58" spans="1:3" ht="12.75">
      <c r="A58" s="63"/>
      <c r="B58" s="3"/>
      <c r="C58" s="3"/>
    </row>
    <row r="59" spans="1:3" ht="12.75">
      <c r="A59" s="63"/>
      <c r="B59" s="3"/>
      <c r="C59" s="3"/>
    </row>
    <row r="60" spans="1:3" ht="12.75">
      <c r="A60" s="63"/>
      <c r="B60" s="3"/>
      <c r="C60" s="3"/>
    </row>
    <row r="61" spans="1:3" ht="12.75">
      <c r="A61" s="63"/>
      <c r="B61" s="3"/>
      <c r="C61" s="3"/>
    </row>
    <row r="62" spans="1:3" ht="12.75">
      <c r="A62" s="63"/>
      <c r="B62" s="3"/>
      <c r="C62" s="3"/>
    </row>
    <row r="63" spans="1:3" ht="12.75">
      <c r="A63" s="63"/>
      <c r="B63" s="3"/>
      <c r="C63" s="3"/>
    </row>
    <row r="64" spans="1:3" ht="12.75">
      <c r="A64" s="63"/>
      <c r="B64" s="3"/>
      <c r="C64" s="3"/>
    </row>
    <row r="65" spans="1:3" ht="12.75">
      <c r="A65" s="63"/>
      <c r="B65" s="3"/>
      <c r="C65" s="3"/>
    </row>
    <row r="66" spans="1:3" ht="12.75">
      <c r="A66" s="63"/>
      <c r="B66" s="3"/>
      <c r="C66" s="3"/>
    </row>
    <row r="67" spans="1:3" ht="12.75">
      <c r="A67" s="63"/>
      <c r="B67" s="3"/>
      <c r="C67" s="3"/>
    </row>
    <row r="68" spans="1:3" ht="12.75">
      <c r="A68" s="63"/>
      <c r="B68" s="3"/>
      <c r="C68" s="3"/>
    </row>
    <row r="69" spans="1:3" ht="12.75">
      <c r="A69" s="63"/>
      <c r="B69" s="3"/>
      <c r="C69" s="3"/>
    </row>
    <row r="70" spans="1:3" ht="12.75">
      <c r="A70" s="63"/>
      <c r="B70" s="3"/>
      <c r="C70" s="3"/>
    </row>
    <row r="71" spans="1:3" ht="12.75">
      <c r="A71" s="63"/>
      <c r="B71" s="3"/>
      <c r="C71" s="3"/>
    </row>
    <row r="72" spans="1:3" ht="12.75">
      <c r="A72" s="63"/>
      <c r="B72" s="3"/>
      <c r="C72" s="3"/>
    </row>
    <row r="73" spans="1:3" ht="12.75">
      <c r="A73" s="63"/>
      <c r="B73" s="3"/>
      <c r="C73" s="3"/>
    </row>
    <row r="74" spans="1:3" ht="12.75">
      <c r="A74" s="63"/>
      <c r="B74" s="3"/>
      <c r="C74" s="3"/>
    </row>
    <row r="75" spans="1:3" ht="12.75">
      <c r="A75" s="63"/>
      <c r="B75" s="3"/>
      <c r="C75" s="3"/>
    </row>
    <row r="76" spans="1:3" ht="12.75">
      <c r="A76" s="63"/>
      <c r="B76" s="3"/>
      <c r="C76" s="3"/>
    </row>
    <row r="77" spans="1:3" ht="12.75">
      <c r="A77" s="63"/>
      <c r="B77" s="3"/>
      <c r="C77" s="3"/>
    </row>
    <row r="78" spans="1:3" ht="12.75">
      <c r="A78" s="63"/>
      <c r="B78" s="3"/>
      <c r="C78" s="3"/>
    </row>
    <row r="79" spans="1:3" ht="12.75">
      <c r="A79" s="63"/>
      <c r="B79" s="3"/>
      <c r="C79" s="3"/>
    </row>
    <row r="80" spans="1:3" ht="12.75">
      <c r="A80" s="63"/>
      <c r="B80" s="3"/>
      <c r="C80" s="3"/>
    </row>
    <row r="81" spans="1:3" ht="12.75">
      <c r="A81" s="63"/>
      <c r="B81" s="3"/>
      <c r="C81" s="3"/>
    </row>
    <row r="82" spans="1:3" ht="12.75">
      <c r="A82" s="63"/>
      <c r="B82" s="3"/>
      <c r="C82" s="3"/>
    </row>
    <row r="83" spans="1:3" ht="12.75">
      <c r="A83" s="63"/>
      <c r="B83" s="3"/>
      <c r="C83" s="3"/>
    </row>
    <row r="84" spans="1:3" ht="12.75">
      <c r="A84" s="63"/>
      <c r="B84" s="3"/>
      <c r="C84" s="3"/>
    </row>
    <row r="85" spans="1:3" ht="12.75">
      <c r="A85" s="63"/>
      <c r="B85" s="3"/>
      <c r="C85" s="3"/>
    </row>
    <row r="86" spans="1:3" ht="12.75">
      <c r="A86" s="63"/>
      <c r="B86" s="3"/>
      <c r="C86" s="3"/>
    </row>
    <row r="87" spans="1:3" ht="12.75">
      <c r="A87" s="63"/>
      <c r="B87" s="3"/>
      <c r="C87" s="3"/>
    </row>
    <row r="88" spans="1:3" ht="12.75">
      <c r="A88" s="63"/>
      <c r="B88" s="3"/>
      <c r="C88" s="3"/>
    </row>
    <row r="89" spans="1:3" ht="12.75">
      <c r="A89" s="63"/>
      <c r="B89" s="3"/>
      <c r="C89" s="3"/>
    </row>
    <row r="90" spans="1:3" ht="12.75">
      <c r="A90" s="63"/>
      <c r="B90" s="3"/>
      <c r="C90" s="3"/>
    </row>
    <row r="91" spans="1:3" ht="12.75">
      <c r="A91" s="63"/>
      <c r="B91" s="3"/>
      <c r="C91" s="3"/>
    </row>
    <row r="92" spans="1:3" ht="12.75">
      <c r="A92" s="63"/>
      <c r="B92" s="3"/>
      <c r="C92" s="3"/>
    </row>
    <row r="93" spans="1:3" ht="12.75">
      <c r="A93" s="63"/>
      <c r="B93" s="3"/>
      <c r="C93" s="3"/>
    </row>
    <row r="94" spans="1:3" ht="12.75">
      <c r="A94" s="63"/>
      <c r="B94" s="3"/>
      <c r="C94" s="3"/>
    </row>
    <row r="95" spans="1:3" ht="12.75">
      <c r="A95" s="63"/>
      <c r="B95" s="3"/>
      <c r="C95" s="3"/>
    </row>
    <row r="96" spans="1:3" ht="12.75">
      <c r="A96" s="63"/>
      <c r="B96" s="3"/>
      <c r="C96" s="3"/>
    </row>
    <row r="97" spans="1:3" ht="12.75">
      <c r="A97" s="63"/>
      <c r="B97" s="3"/>
      <c r="C97" s="3"/>
    </row>
    <row r="98" spans="1:3" ht="12.75">
      <c r="A98" s="63"/>
      <c r="B98" s="3"/>
      <c r="C98" s="3"/>
    </row>
    <row r="99" spans="1:3" ht="12.75">
      <c r="A99" s="63"/>
      <c r="B99" s="3"/>
      <c r="C99" s="3"/>
    </row>
    <row r="100" spans="1:3" ht="12.75">
      <c r="A100" s="63"/>
      <c r="B100" s="3"/>
      <c r="C100" s="3"/>
    </row>
    <row r="101" spans="1:3" ht="12.75">
      <c r="A101" s="63"/>
      <c r="B101" s="3"/>
      <c r="C101" s="3"/>
    </row>
    <row r="102" spans="1:3" ht="12.75">
      <c r="A102" s="63"/>
      <c r="B102" s="3"/>
      <c r="C102" s="3"/>
    </row>
    <row r="103" spans="1:3" ht="12.75">
      <c r="A103" s="63"/>
      <c r="B103" s="3"/>
      <c r="C103" s="3"/>
    </row>
    <row r="104" spans="1:3" ht="12.75">
      <c r="A104" s="63"/>
      <c r="B104" s="3"/>
      <c r="C104" s="3"/>
    </row>
    <row r="105" spans="1:3" ht="12.75">
      <c r="A105" s="63"/>
      <c r="B105" s="3"/>
      <c r="C105" s="3"/>
    </row>
    <row r="106" spans="1:3" ht="12.75">
      <c r="A106" s="63"/>
      <c r="B106" s="3"/>
      <c r="C106" s="3"/>
    </row>
    <row r="107" spans="1:3" ht="12.75">
      <c r="A107" s="63"/>
      <c r="B107" s="3"/>
      <c r="C107" s="3"/>
    </row>
    <row r="108" spans="1:3" ht="12.75">
      <c r="A108" s="63"/>
      <c r="B108" s="3"/>
      <c r="C108" s="3"/>
    </row>
    <row r="109" spans="1:3" ht="12.75">
      <c r="A109" s="63"/>
      <c r="B109" s="3"/>
      <c r="C109" s="3"/>
    </row>
    <row r="110" spans="1:3" ht="12.75">
      <c r="A110" s="63"/>
      <c r="B110" s="3"/>
      <c r="C110" s="3"/>
    </row>
    <row r="111" spans="1:3" ht="12.75">
      <c r="A111" s="63"/>
      <c r="B111" s="3"/>
      <c r="C111" s="3"/>
    </row>
    <row r="112" spans="1:3" ht="12.75">
      <c r="A112" s="63"/>
      <c r="B112" s="3"/>
      <c r="C112" s="3"/>
    </row>
    <row r="113" spans="1:3" ht="12.75">
      <c r="A113" s="63"/>
      <c r="B113" s="3"/>
      <c r="C113" s="3"/>
    </row>
    <row r="114" spans="1:3" ht="12.75">
      <c r="A114" s="63"/>
      <c r="B114" s="3"/>
      <c r="C114" s="3"/>
    </row>
    <row r="115" spans="1:3" ht="12.75">
      <c r="A115" s="63"/>
      <c r="B115" s="3"/>
      <c r="C115" s="3"/>
    </row>
    <row r="116" spans="1:3" ht="12.75">
      <c r="A116" s="63"/>
      <c r="B116" s="3"/>
      <c r="C116" s="3"/>
    </row>
    <row r="117" spans="1:3" ht="12.75">
      <c r="A117" s="63"/>
      <c r="B117" s="3"/>
      <c r="C117" s="3"/>
    </row>
    <row r="118" spans="1:3" ht="12.75">
      <c r="A118" s="63"/>
      <c r="B118" s="3"/>
      <c r="C118" s="3"/>
    </row>
    <row r="119" spans="1:3" ht="12.75">
      <c r="A119" s="63"/>
      <c r="B119" s="3"/>
      <c r="C119" s="3"/>
    </row>
    <row r="120" spans="1:3" ht="12.75">
      <c r="A120" s="63"/>
      <c r="B120" s="3"/>
      <c r="C120" s="3"/>
    </row>
    <row r="121" spans="1:3" ht="12.75">
      <c r="A121" s="63"/>
      <c r="B121" s="3"/>
      <c r="C121" s="3"/>
    </row>
    <row r="122" spans="1:3" ht="12.75">
      <c r="A122" s="63"/>
      <c r="B122" s="3"/>
      <c r="C122" s="3"/>
    </row>
    <row r="123" spans="1:3" ht="12.75">
      <c r="A123" s="63"/>
      <c r="B123" s="3"/>
      <c r="C123" s="3"/>
    </row>
    <row r="124" spans="1:3" ht="12.75">
      <c r="A124" s="63"/>
      <c r="B124" s="3"/>
      <c r="C124" s="3"/>
    </row>
    <row r="125" spans="1:3" ht="12.75">
      <c r="A125" s="63"/>
      <c r="B125" s="3"/>
      <c r="C125" s="3"/>
    </row>
    <row r="126" spans="1:3" ht="12.75">
      <c r="A126" s="63"/>
      <c r="B126" s="3"/>
      <c r="C126" s="3"/>
    </row>
    <row r="127" spans="1:3" ht="12.75">
      <c r="A127" s="63"/>
      <c r="B127" s="3"/>
      <c r="C127" s="3"/>
    </row>
    <row r="128" spans="1:3" ht="12.75">
      <c r="A128" s="63"/>
      <c r="B128" s="3"/>
      <c r="C128" s="3"/>
    </row>
    <row r="129" spans="1:3" ht="12.75">
      <c r="A129" s="63"/>
      <c r="B129" s="3"/>
      <c r="C129" s="3"/>
    </row>
    <row r="130" spans="1:3" ht="12.75">
      <c r="A130" s="63"/>
      <c r="B130" s="3"/>
      <c r="C130" s="3"/>
    </row>
  </sheetData>
  <mergeCells count="1">
    <mergeCell ref="A1:D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101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73" t="s">
        <v>108</v>
      </c>
      <c r="C3" s="70">
        <f>'K3 SPORT VÝBĚR'!J10</f>
        <v>285.9097947772011</v>
      </c>
      <c r="D3" s="71">
        <f aca="true" t="shared" si="0" ref="D3:D22">C3-C$3</f>
        <v>0</v>
      </c>
    </row>
    <row r="4" spans="1:9" ht="24.75" customHeight="1">
      <c r="A4" s="52" t="s">
        <v>143</v>
      </c>
      <c r="B4" s="69" t="s">
        <v>69</v>
      </c>
      <c r="C4" s="70">
        <f>'NÁHRADNÍ TERMÍN'!J10</f>
        <v>271.46904402620777</v>
      </c>
      <c r="D4" s="71">
        <f t="shared" si="0"/>
        <v>-14.440750750993345</v>
      </c>
      <c r="H4" s="4"/>
      <c r="I4" s="5"/>
    </row>
    <row r="5" spans="1:4" ht="24.75" customHeight="1">
      <c r="A5" s="52" t="s">
        <v>144</v>
      </c>
      <c r="B5" s="73" t="s">
        <v>109</v>
      </c>
      <c r="C5" s="70">
        <f>'K3 SPORT DIVIZE "B"'!J10</f>
        <v>269.54549781624905</v>
      </c>
      <c r="D5" s="71">
        <f t="shared" si="0"/>
        <v>-16.36429696095206</v>
      </c>
    </row>
    <row r="6" spans="1:4" ht="24.75" customHeight="1">
      <c r="A6" s="52" t="s">
        <v>145</v>
      </c>
      <c r="B6" s="46" t="s">
        <v>3</v>
      </c>
      <c r="C6" s="47">
        <f>'PROPÁNAJÁNA TEAM'!J10</f>
        <v>264.7044688553332</v>
      </c>
      <c r="D6" s="49">
        <f t="shared" si="0"/>
        <v>-21.20532592186794</v>
      </c>
    </row>
    <row r="7" spans="1:4" ht="24.75" customHeight="1">
      <c r="A7" s="52" t="s">
        <v>146</v>
      </c>
      <c r="B7" s="45" t="s">
        <v>141</v>
      </c>
      <c r="C7" s="47">
        <f>'NÁHRADNÍ TERMÍN VETERÁN'!J10</f>
        <v>262.8718819560624</v>
      </c>
      <c r="D7" s="49">
        <f t="shared" si="0"/>
        <v>-23.03791282113872</v>
      </c>
    </row>
    <row r="8" spans="1:4" ht="24.75" customHeight="1">
      <c r="A8" s="52" t="s">
        <v>147</v>
      </c>
      <c r="B8" s="46" t="s">
        <v>62</v>
      </c>
      <c r="C8" s="47">
        <f>'METEOR BRNO'!J10</f>
        <v>243.2129460091516</v>
      </c>
      <c r="D8" s="49">
        <f t="shared" si="0"/>
        <v>-42.696848768049506</v>
      </c>
    </row>
    <row r="9" spans="1:7" ht="24.75" customHeight="1">
      <c r="A9" s="52" t="s">
        <v>148</v>
      </c>
      <c r="B9" s="46" t="s">
        <v>130</v>
      </c>
      <c r="C9" s="47">
        <f>'SK TERMIT'!J10</f>
        <v>239.40885107263784</v>
      </c>
      <c r="D9" s="49">
        <f t="shared" si="0"/>
        <v>-46.50094370456327</v>
      </c>
      <c r="G9" s="7"/>
    </row>
    <row r="10" spans="1:4" ht="24.75" customHeight="1">
      <c r="A10" s="52" t="s">
        <v>149</v>
      </c>
      <c r="B10" s="46" t="s">
        <v>4</v>
      </c>
      <c r="C10" s="47">
        <f>'ŠVANDA TEAM'!J10</f>
        <v>199.10027764766164</v>
      </c>
      <c r="D10" s="49">
        <f t="shared" si="0"/>
        <v>-86.80951712953947</v>
      </c>
    </row>
    <row r="11" spans="1:4" ht="24.75" customHeight="1">
      <c r="A11" s="52" t="s">
        <v>150</v>
      </c>
      <c r="B11" s="46" t="s">
        <v>80</v>
      </c>
      <c r="C11" s="47">
        <f>'PARDAL´S TEAM'!J10</f>
        <v>189.42867426449286</v>
      </c>
      <c r="D11" s="49">
        <f t="shared" si="0"/>
        <v>-96.48112051270826</v>
      </c>
    </row>
    <row r="12" spans="1:4" ht="24.75" customHeight="1">
      <c r="A12" s="52" t="s">
        <v>151</v>
      </c>
      <c r="B12" s="46" t="s">
        <v>65</v>
      </c>
      <c r="C12" s="47">
        <f>'NÁHRADNÍ TERMÍN - JUNIORKA'!J10</f>
        <v>168.98659412511063</v>
      </c>
      <c r="D12" s="49">
        <f t="shared" si="0"/>
        <v>-116.92320065209049</v>
      </c>
    </row>
    <row r="13" spans="1:4" ht="24.75" customHeight="1">
      <c r="A13" s="52" t="s">
        <v>152</v>
      </c>
      <c r="B13" s="46" t="s">
        <v>83</v>
      </c>
      <c r="C13" s="47">
        <f>'ŠNEČEK TEAM'!J10</f>
        <v>160.83052630599997</v>
      </c>
      <c r="D13" s="49">
        <f t="shared" si="0"/>
        <v>-125.07926847120115</v>
      </c>
    </row>
    <row r="14" spans="1:4" ht="24.75" customHeight="1">
      <c r="A14" s="52" t="s">
        <v>153</v>
      </c>
      <c r="B14" s="46" t="s">
        <v>56</v>
      </c>
      <c r="C14" s="47">
        <f>'SOKOLÍ PERO'!J10</f>
        <v>95.49205708929989</v>
      </c>
      <c r="D14" s="49">
        <f t="shared" si="0"/>
        <v>-190.41773768790122</v>
      </c>
    </row>
    <row r="15" spans="1:4" ht="24.75" customHeight="1">
      <c r="A15" s="52" t="s">
        <v>154</v>
      </c>
      <c r="B15" s="46" t="s">
        <v>110</v>
      </c>
      <c r="C15" s="47">
        <f>'K3 SPORT TROSKY'!J10</f>
        <v>67.25555869116401</v>
      </c>
      <c r="D15" s="49">
        <f t="shared" si="0"/>
        <v>-218.6542360860371</v>
      </c>
    </row>
    <row r="16" spans="1:4" ht="24" customHeight="1">
      <c r="A16" s="52" t="s">
        <v>155</v>
      </c>
      <c r="B16" s="46" t="s">
        <v>126</v>
      </c>
      <c r="C16" s="47">
        <f>'GLASS VISION'!J10</f>
        <v>66.86609266938198</v>
      </c>
      <c r="D16" s="49">
        <f t="shared" si="0"/>
        <v>-219.04370210781912</v>
      </c>
    </row>
    <row r="17" spans="1:4" ht="25.5" customHeight="1">
      <c r="A17" s="52" t="s">
        <v>156</v>
      </c>
      <c r="B17" s="46" t="s">
        <v>90</v>
      </c>
      <c r="C17" s="47">
        <f>'CHEECHOO TEAM'!J10</f>
        <v>0</v>
      </c>
      <c r="D17" s="49">
        <f t="shared" si="0"/>
        <v>-285.9097947772011</v>
      </c>
    </row>
    <row r="18" spans="1:4" ht="26.25" customHeight="1">
      <c r="A18" s="52" t="s">
        <v>157</v>
      </c>
      <c r="B18" s="46" t="s">
        <v>84</v>
      </c>
      <c r="C18" s="47">
        <f>'JAKO VÍNO'!J12</f>
        <v>0</v>
      </c>
      <c r="D18" s="49">
        <f t="shared" si="0"/>
        <v>-285.9097947772011</v>
      </c>
    </row>
    <row r="19" spans="1:4" ht="26.25" customHeight="1">
      <c r="A19" s="52" t="s">
        <v>158</v>
      </c>
      <c r="B19" s="46" t="s">
        <v>36</v>
      </c>
      <c r="C19" s="47">
        <f>'JEN TAK TAK'!J10</f>
        <v>0</v>
      </c>
      <c r="D19" s="49">
        <f t="shared" si="0"/>
        <v>-285.9097947772011</v>
      </c>
    </row>
    <row r="20" spans="1:4" ht="26.25" customHeight="1">
      <c r="A20" s="52" t="s">
        <v>159</v>
      </c>
      <c r="B20" s="46" t="s">
        <v>46</v>
      </c>
      <c r="C20" s="47">
        <f>'OKLAHOMA TEAM'!J10</f>
        <v>0</v>
      </c>
      <c r="D20" s="49">
        <f t="shared" si="0"/>
        <v>-285.9097947772011</v>
      </c>
    </row>
    <row r="21" spans="1:4" ht="26.25" customHeight="1">
      <c r="A21" s="52" t="s">
        <v>160</v>
      </c>
      <c r="B21" s="46" t="s">
        <v>137</v>
      </c>
      <c r="C21" s="47">
        <f>'SAJDA TÝM'!J10</f>
        <v>0</v>
      </c>
      <c r="D21" s="49">
        <f t="shared" si="0"/>
        <v>-285.9097947772011</v>
      </c>
    </row>
    <row r="22" spans="1:4" ht="26.25" customHeight="1">
      <c r="A22" s="52" t="s">
        <v>161</v>
      </c>
      <c r="B22" s="46" t="s">
        <v>119</v>
      </c>
      <c r="C22" s="47">
        <f>VĚTROPLAŠI!J10</f>
        <v>0</v>
      </c>
      <c r="D22" s="49">
        <f t="shared" si="0"/>
        <v>-285.9097947772011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102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7" ht="24.75" customHeight="1">
      <c r="A3" s="52" t="s">
        <v>142</v>
      </c>
      <c r="B3" s="73" t="s">
        <v>108</v>
      </c>
      <c r="C3" s="70">
        <f>'K3 SPORT VÝBĚR'!K10</f>
        <v>372.4298221804992</v>
      </c>
      <c r="D3" s="71">
        <f aca="true" t="shared" si="0" ref="D3:D22">C3-C$3</f>
        <v>0</v>
      </c>
      <c r="F3" s="8"/>
      <c r="G3" s="9"/>
    </row>
    <row r="4" spans="1:9" ht="24.75" customHeight="1">
      <c r="A4" s="52" t="s">
        <v>143</v>
      </c>
      <c r="B4" s="69" t="s">
        <v>3</v>
      </c>
      <c r="C4" s="70">
        <f>'PROPÁNAJÁNA TEAM'!K10</f>
        <v>346.7461930700929</v>
      </c>
      <c r="D4" s="71">
        <f t="shared" si="0"/>
        <v>-25.683629110406287</v>
      </c>
      <c r="H4" s="4"/>
      <c r="I4" s="5"/>
    </row>
    <row r="5" spans="1:4" ht="24.75" customHeight="1">
      <c r="A5" s="52" t="s">
        <v>144</v>
      </c>
      <c r="B5" s="69" t="s">
        <v>69</v>
      </c>
      <c r="C5" s="70">
        <f>'NÁHRADNÍ TERMÍN'!K10</f>
        <v>338.69902603119556</v>
      </c>
      <c r="D5" s="71">
        <f t="shared" si="0"/>
        <v>-33.730796149303615</v>
      </c>
    </row>
    <row r="6" spans="1:4" ht="24.75" customHeight="1">
      <c r="A6" s="52" t="s">
        <v>145</v>
      </c>
      <c r="B6" s="45" t="s">
        <v>109</v>
      </c>
      <c r="C6" s="47">
        <f>'K3 SPORT DIVIZE "B"'!K10</f>
        <v>337.30715019138506</v>
      </c>
      <c r="D6" s="49">
        <f t="shared" si="0"/>
        <v>-35.12267198911411</v>
      </c>
    </row>
    <row r="7" spans="1:4" ht="24.75" customHeight="1">
      <c r="A7" s="52" t="s">
        <v>146</v>
      </c>
      <c r="B7" s="46" t="s">
        <v>62</v>
      </c>
      <c r="C7" s="47">
        <f>'METEOR BRNO'!K10</f>
        <v>311.2291468465708</v>
      </c>
      <c r="D7" s="49">
        <f t="shared" si="0"/>
        <v>-61.20067533392836</v>
      </c>
    </row>
    <row r="8" spans="1:4" ht="24.75" customHeight="1">
      <c r="A8" s="52" t="s">
        <v>147</v>
      </c>
      <c r="B8" s="46" t="s">
        <v>130</v>
      </c>
      <c r="C8" s="47">
        <f>'SK TERMIT'!K10</f>
        <v>294.85357258379634</v>
      </c>
      <c r="D8" s="49">
        <f t="shared" si="0"/>
        <v>-77.57624959670284</v>
      </c>
    </row>
    <row r="9" spans="1:7" ht="24.75" customHeight="1">
      <c r="A9" s="52" t="s">
        <v>148</v>
      </c>
      <c r="B9" s="46" t="s">
        <v>4</v>
      </c>
      <c r="C9" s="47">
        <f>'ŠVANDA TEAM'!K10</f>
        <v>230.32578307542445</v>
      </c>
      <c r="D9" s="49">
        <f t="shared" si="0"/>
        <v>-142.10403910507472</v>
      </c>
      <c r="G9" s="7"/>
    </row>
    <row r="10" spans="1:4" ht="24.75" customHeight="1">
      <c r="A10" s="52" t="s">
        <v>149</v>
      </c>
      <c r="B10" s="45" t="s">
        <v>141</v>
      </c>
      <c r="C10" s="47">
        <f>'NÁHRADNÍ TERMÍN VETERÁN'!K10</f>
        <v>224.10547635740437</v>
      </c>
      <c r="D10" s="49">
        <f t="shared" si="0"/>
        <v>-148.3243458230948</v>
      </c>
    </row>
    <row r="11" spans="1:4" ht="24.75" customHeight="1">
      <c r="A11" s="52" t="s">
        <v>150</v>
      </c>
      <c r="B11" s="46" t="s">
        <v>83</v>
      </c>
      <c r="C11" s="47">
        <f>'ŠNEČEK TEAM'!K10</f>
        <v>214.03601534936718</v>
      </c>
      <c r="D11" s="49">
        <f t="shared" si="0"/>
        <v>-158.393806831132</v>
      </c>
    </row>
    <row r="12" spans="1:4" ht="24.75" customHeight="1">
      <c r="A12" s="52" t="s">
        <v>151</v>
      </c>
      <c r="B12" s="46" t="s">
        <v>65</v>
      </c>
      <c r="C12" s="47">
        <f>'NÁHRADNÍ TERMÍN - JUNIORKA'!K10</f>
        <v>212.5372494892078</v>
      </c>
      <c r="D12" s="49">
        <f t="shared" si="0"/>
        <v>-159.89257269129138</v>
      </c>
    </row>
    <row r="13" spans="1:4" ht="24.75" customHeight="1">
      <c r="A13" s="52" t="s">
        <v>152</v>
      </c>
      <c r="B13" s="46" t="s">
        <v>80</v>
      </c>
      <c r="C13" s="47">
        <f>'PARDAL´S TEAM'!K10</f>
        <v>209.7505304657408</v>
      </c>
      <c r="D13" s="49">
        <f t="shared" si="0"/>
        <v>-162.67929171475836</v>
      </c>
    </row>
    <row r="14" spans="1:4" ht="24.75" customHeight="1">
      <c r="A14" s="52" t="s">
        <v>153</v>
      </c>
      <c r="B14" s="46" t="s">
        <v>126</v>
      </c>
      <c r="C14" s="47">
        <f>'GLASS VISION'!K10</f>
        <v>102.86646745727893</v>
      </c>
      <c r="D14" s="49">
        <f t="shared" si="0"/>
        <v>-269.56335472322024</v>
      </c>
    </row>
    <row r="15" spans="1:4" ht="24.75" customHeight="1">
      <c r="A15" s="52" t="s">
        <v>154</v>
      </c>
      <c r="B15" s="46" t="s">
        <v>90</v>
      </c>
      <c r="C15" s="47">
        <f>'CHEECHOO TEAM'!K10</f>
        <v>0</v>
      </c>
      <c r="D15" s="49">
        <f t="shared" si="0"/>
        <v>-372.4298221804992</v>
      </c>
    </row>
    <row r="16" spans="1:4" ht="24" customHeight="1">
      <c r="A16" s="52" t="s">
        <v>155</v>
      </c>
      <c r="B16" s="46" t="s">
        <v>84</v>
      </c>
      <c r="C16" s="47">
        <f>'JAKO VÍNO'!K12</f>
        <v>0</v>
      </c>
      <c r="D16" s="49">
        <f t="shared" si="0"/>
        <v>-372.4298221804992</v>
      </c>
    </row>
    <row r="17" spans="1:4" ht="24.75" customHeight="1">
      <c r="A17" s="52" t="s">
        <v>156</v>
      </c>
      <c r="B17" s="46" t="s">
        <v>36</v>
      </c>
      <c r="C17" s="47">
        <f>'JEN TAK TAK'!K10</f>
        <v>0</v>
      </c>
      <c r="D17" s="49">
        <f t="shared" si="0"/>
        <v>-372.4298221804992</v>
      </c>
    </row>
    <row r="18" spans="1:4" ht="26.25" customHeight="1">
      <c r="A18" s="52" t="s">
        <v>157</v>
      </c>
      <c r="B18" s="46" t="s">
        <v>110</v>
      </c>
      <c r="C18" s="47">
        <f>'K3 SPORT TROSKY'!K10</f>
        <v>0</v>
      </c>
      <c r="D18" s="49">
        <f t="shared" si="0"/>
        <v>-372.4298221804992</v>
      </c>
    </row>
    <row r="19" spans="1:4" ht="26.25" customHeight="1">
      <c r="A19" s="52" t="s">
        <v>158</v>
      </c>
      <c r="B19" s="46" t="s">
        <v>46</v>
      </c>
      <c r="C19" s="47">
        <f>'OKLAHOMA TEAM'!K10</f>
        <v>0</v>
      </c>
      <c r="D19" s="49">
        <f t="shared" si="0"/>
        <v>-372.4298221804992</v>
      </c>
    </row>
    <row r="20" spans="1:4" ht="26.25" customHeight="1">
      <c r="A20" s="52" t="s">
        <v>159</v>
      </c>
      <c r="B20" s="46" t="s">
        <v>137</v>
      </c>
      <c r="C20" s="47">
        <f>'SAJDA TÝM'!K10</f>
        <v>0</v>
      </c>
      <c r="D20" s="49">
        <f t="shared" si="0"/>
        <v>-372.4298221804992</v>
      </c>
    </row>
    <row r="21" spans="1:4" ht="26.25" customHeight="1">
      <c r="A21" s="52" t="s">
        <v>160</v>
      </c>
      <c r="B21" s="46" t="s">
        <v>56</v>
      </c>
      <c r="C21" s="47">
        <f>'SOKOLÍ PERO'!K10</f>
        <v>0</v>
      </c>
      <c r="D21" s="49">
        <f t="shared" si="0"/>
        <v>-372.4298221804992</v>
      </c>
    </row>
    <row r="22" spans="1:4" ht="26.25" customHeight="1">
      <c r="A22" s="52" t="s">
        <v>161</v>
      </c>
      <c r="B22" s="46" t="s">
        <v>119</v>
      </c>
      <c r="C22" s="47">
        <f>VĚTROPLAŠI!K10</f>
        <v>0</v>
      </c>
      <c r="D22" s="49">
        <f t="shared" si="0"/>
        <v>-372.4298221804992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8" t="s">
        <v>103</v>
      </c>
      <c r="B1" s="79"/>
      <c r="C1" s="79"/>
      <c r="D1" s="80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7" ht="24.75" customHeight="1">
      <c r="A3" s="52" t="s">
        <v>142</v>
      </c>
      <c r="B3" s="69" t="s">
        <v>3</v>
      </c>
      <c r="C3" s="70">
        <f>'PROPÁNAJÁNA TEAM'!L10</f>
        <v>320.1441674186423</v>
      </c>
      <c r="D3" s="71">
        <f aca="true" t="shared" si="0" ref="D3:D22">C3-C$3</f>
        <v>0</v>
      </c>
      <c r="F3" s="8"/>
      <c r="G3" s="9"/>
    </row>
    <row r="4" spans="1:9" ht="24.75" customHeight="1">
      <c r="A4" s="52" t="s">
        <v>143</v>
      </c>
      <c r="B4" s="73" t="s">
        <v>108</v>
      </c>
      <c r="C4" s="70">
        <f>'K3 SPORT VÝBĚR'!L10</f>
        <v>312.75715603637946</v>
      </c>
      <c r="D4" s="71">
        <f t="shared" si="0"/>
        <v>-7.38701138226287</v>
      </c>
      <c r="H4" s="4"/>
      <c r="I4" s="5"/>
    </row>
    <row r="5" spans="1:4" ht="24.75" customHeight="1">
      <c r="A5" s="52" t="s">
        <v>144</v>
      </c>
      <c r="B5" s="69" t="s">
        <v>69</v>
      </c>
      <c r="C5" s="70">
        <f>'NÁHRADNÍ TERMÍN'!L10</f>
        <v>305.4954110091836</v>
      </c>
      <c r="D5" s="71">
        <f t="shared" si="0"/>
        <v>-14.648756409458713</v>
      </c>
    </row>
    <row r="6" spans="1:4" ht="24.75" customHeight="1">
      <c r="A6" s="52" t="s">
        <v>145</v>
      </c>
      <c r="B6" s="46" t="s">
        <v>130</v>
      </c>
      <c r="C6" s="47">
        <f>'SK TERMIT'!L10</f>
        <v>286.4074998127262</v>
      </c>
      <c r="D6" s="49">
        <f t="shared" si="0"/>
        <v>-33.736667605916125</v>
      </c>
    </row>
    <row r="7" spans="1:4" ht="24.75" customHeight="1">
      <c r="A7" s="52" t="s">
        <v>146</v>
      </c>
      <c r="B7" s="46" t="s">
        <v>62</v>
      </c>
      <c r="C7" s="47">
        <f>'METEOR BRNO'!L10</f>
        <v>276.85184099364255</v>
      </c>
      <c r="D7" s="49">
        <f t="shared" si="0"/>
        <v>-43.29232642499977</v>
      </c>
    </row>
    <row r="8" spans="1:4" ht="24.75" customHeight="1">
      <c r="A8" s="52" t="s">
        <v>147</v>
      </c>
      <c r="B8" s="46" t="s">
        <v>4</v>
      </c>
      <c r="C8" s="47">
        <f>'ŠVANDA TEAM'!L10</f>
        <v>227.71280881211305</v>
      </c>
      <c r="D8" s="49">
        <f t="shared" si="0"/>
        <v>-92.43135860652927</v>
      </c>
    </row>
    <row r="9" spans="1:7" ht="24.75" customHeight="1">
      <c r="A9" s="52" t="s">
        <v>148</v>
      </c>
      <c r="B9" s="45" t="s">
        <v>141</v>
      </c>
      <c r="C9" s="47">
        <f>'NÁHRADNÍ TERMÍN VETERÁN'!L10</f>
        <v>207.08209061304942</v>
      </c>
      <c r="D9" s="49">
        <f t="shared" si="0"/>
        <v>-113.06207680559291</v>
      </c>
      <c r="G9" s="7"/>
    </row>
    <row r="10" spans="1:4" ht="24.75" customHeight="1">
      <c r="A10" s="52" t="s">
        <v>149</v>
      </c>
      <c r="B10" s="46" t="s">
        <v>83</v>
      </c>
      <c r="C10" s="47">
        <f>'ŠNEČEK TEAM'!L10</f>
        <v>199.38718253076024</v>
      </c>
      <c r="D10" s="49">
        <f t="shared" si="0"/>
        <v>-120.75698488788208</v>
      </c>
    </row>
    <row r="11" spans="1:4" ht="24.75" customHeight="1">
      <c r="A11" s="52" t="s">
        <v>150</v>
      </c>
      <c r="B11" s="45" t="s">
        <v>109</v>
      </c>
      <c r="C11" s="47">
        <f>'K3 SPORT DIVIZE "B"'!L10</f>
        <v>196.9898970158888</v>
      </c>
      <c r="D11" s="49">
        <f t="shared" si="0"/>
        <v>-123.15427040275353</v>
      </c>
    </row>
    <row r="12" spans="1:4" ht="24.75" customHeight="1">
      <c r="A12" s="52" t="s">
        <v>151</v>
      </c>
      <c r="B12" s="46" t="s">
        <v>80</v>
      </c>
      <c r="C12" s="47">
        <f>'PARDAL´S TEAM'!L10</f>
        <v>194.91502843402054</v>
      </c>
      <c r="D12" s="49">
        <f t="shared" si="0"/>
        <v>-125.22913898462178</v>
      </c>
    </row>
    <row r="13" spans="1:4" ht="24.75" customHeight="1">
      <c r="A13" s="52" t="s">
        <v>152</v>
      </c>
      <c r="B13" s="46" t="s">
        <v>126</v>
      </c>
      <c r="C13" s="47">
        <f>'GLASS VISION'!L10</f>
        <v>103.22398939695162</v>
      </c>
      <c r="D13" s="49">
        <f t="shared" si="0"/>
        <v>-216.9201780216907</v>
      </c>
    </row>
    <row r="14" spans="1:4" ht="24.75" customHeight="1">
      <c r="A14" s="52" t="s">
        <v>153</v>
      </c>
      <c r="B14" s="46" t="s">
        <v>90</v>
      </c>
      <c r="C14" s="47">
        <f>'CHEECHOO TEAM'!L10</f>
        <v>92.39751056297818</v>
      </c>
      <c r="D14" s="49">
        <f t="shared" si="0"/>
        <v>-227.74665685566413</v>
      </c>
    </row>
    <row r="15" spans="1:4" ht="24.75" customHeight="1">
      <c r="A15" s="52" t="s">
        <v>154</v>
      </c>
      <c r="B15" s="46" t="s">
        <v>65</v>
      </c>
      <c r="C15" s="47">
        <f>'NÁHRADNÍ TERMÍN - JUNIORKA'!L10</f>
        <v>89.97853132225035</v>
      </c>
      <c r="D15" s="49">
        <f t="shared" si="0"/>
        <v>-230.16563609639198</v>
      </c>
    </row>
    <row r="16" spans="1:4" ht="24" customHeight="1">
      <c r="A16" s="52" t="s">
        <v>155</v>
      </c>
      <c r="B16" s="46" t="s">
        <v>110</v>
      </c>
      <c r="C16" s="47">
        <f>'K3 SPORT TROSKY'!L10</f>
        <v>79.1169998166147</v>
      </c>
      <c r="D16" s="49">
        <f t="shared" si="0"/>
        <v>-241.02716760202765</v>
      </c>
    </row>
    <row r="17" spans="1:4" ht="25.5" customHeight="1">
      <c r="A17" s="52" t="s">
        <v>156</v>
      </c>
      <c r="B17" s="46" t="s">
        <v>56</v>
      </c>
      <c r="C17" s="47">
        <f>'SOKOLÍ PERO'!L10</f>
        <v>79.1169998166147</v>
      </c>
      <c r="D17" s="49">
        <f t="shared" si="0"/>
        <v>-241.02716760202765</v>
      </c>
    </row>
    <row r="18" spans="1:4" ht="26.25" customHeight="1">
      <c r="A18" s="52" t="s">
        <v>157</v>
      </c>
      <c r="B18" s="46" t="s">
        <v>84</v>
      </c>
      <c r="C18" s="47">
        <f>'JAKO VÍNO'!L12</f>
        <v>0</v>
      </c>
      <c r="D18" s="49">
        <f t="shared" si="0"/>
        <v>-320.1441674186423</v>
      </c>
    </row>
    <row r="19" spans="1:4" ht="26.25" customHeight="1">
      <c r="A19" s="52" t="s">
        <v>158</v>
      </c>
      <c r="B19" s="46" t="s">
        <v>36</v>
      </c>
      <c r="C19" s="47">
        <f>'JEN TAK TAK'!L10</f>
        <v>0</v>
      </c>
      <c r="D19" s="49">
        <f t="shared" si="0"/>
        <v>-320.1441674186423</v>
      </c>
    </row>
    <row r="20" spans="1:4" ht="26.25" customHeight="1">
      <c r="A20" s="52" t="s">
        <v>159</v>
      </c>
      <c r="B20" s="46" t="s">
        <v>46</v>
      </c>
      <c r="C20" s="47">
        <f>'OKLAHOMA TEAM'!L10</f>
        <v>0</v>
      </c>
      <c r="D20" s="49">
        <f t="shared" si="0"/>
        <v>-320.1441674186423</v>
      </c>
    </row>
    <row r="21" spans="1:4" ht="26.25" customHeight="1">
      <c r="A21" s="52" t="s">
        <v>160</v>
      </c>
      <c r="B21" s="46" t="s">
        <v>137</v>
      </c>
      <c r="C21" s="47">
        <f>'SAJDA TÝM'!L10</f>
        <v>0</v>
      </c>
      <c r="D21" s="49">
        <f t="shared" si="0"/>
        <v>-320.1441674186423</v>
      </c>
    </row>
    <row r="22" spans="1:4" ht="26.25" customHeight="1">
      <c r="A22" s="52" t="s">
        <v>161</v>
      </c>
      <c r="B22" s="46" t="s">
        <v>119</v>
      </c>
      <c r="C22" s="47">
        <f>VĚTROPLAŠI!L10</f>
        <v>0</v>
      </c>
      <c r="D22" s="49">
        <f t="shared" si="0"/>
        <v>-320.1441674186423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4.125" style="2" customWidth="1"/>
    <col min="4" max="4" width="10.625" style="3" customWidth="1"/>
    <col min="5" max="16384" width="9.00390625" style="3" customWidth="1"/>
  </cols>
  <sheetData>
    <row r="1" spans="1:4" ht="31.5" customHeight="1">
      <c r="A1" s="78" t="s">
        <v>104</v>
      </c>
      <c r="B1" s="79"/>
      <c r="C1" s="79"/>
      <c r="D1" s="80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3</v>
      </c>
      <c r="C3" s="70">
        <f>'PROPÁNAJÁNA TEAM'!M10</f>
        <v>336.88245254869616</v>
      </c>
      <c r="D3" s="71">
        <f aca="true" t="shared" si="0" ref="D3:D22">C3-C$3</f>
        <v>0</v>
      </c>
    </row>
    <row r="4" spans="1:6" ht="24.75" customHeight="1">
      <c r="A4" s="52" t="s">
        <v>143</v>
      </c>
      <c r="B4" s="69" t="s">
        <v>69</v>
      </c>
      <c r="C4" s="70">
        <f>'NÁHRADNÍ TERMÍN'!M10</f>
        <v>324.2756645687151</v>
      </c>
      <c r="D4" s="71">
        <f t="shared" si="0"/>
        <v>-12.60678797998105</v>
      </c>
      <c r="E4" s="4"/>
      <c r="F4" s="5"/>
    </row>
    <row r="5" spans="1:4" ht="24.75" customHeight="1">
      <c r="A5" s="52" t="s">
        <v>144</v>
      </c>
      <c r="B5" s="69" t="s">
        <v>62</v>
      </c>
      <c r="C5" s="70">
        <f>'METEOR BRNO'!M10</f>
        <v>324.21822788455796</v>
      </c>
      <c r="D5" s="71">
        <f t="shared" si="0"/>
        <v>-12.664224664138203</v>
      </c>
    </row>
    <row r="6" spans="1:4" ht="24.75" customHeight="1">
      <c r="A6" s="52" t="s">
        <v>145</v>
      </c>
      <c r="B6" s="45" t="s">
        <v>109</v>
      </c>
      <c r="C6" s="47">
        <f>'K3 SPORT DIVIZE "B"'!M10</f>
        <v>311.6222322914017</v>
      </c>
      <c r="D6" s="49">
        <f t="shared" si="0"/>
        <v>-25.260220257294463</v>
      </c>
    </row>
    <row r="7" spans="1:4" ht="24.75" customHeight="1">
      <c r="A7" s="52" t="s">
        <v>146</v>
      </c>
      <c r="B7" s="45" t="s">
        <v>141</v>
      </c>
      <c r="C7" s="47">
        <f>'NÁHRADNÍ TERMÍN VETERÁN'!M10</f>
        <v>310.5569538948532</v>
      </c>
      <c r="D7" s="49">
        <f t="shared" si="0"/>
        <v>-26.325498653842942</v>
      </c>
    </row>
    <row r="8" spans="1:4" ht="24.75" customHeight="1">
      <c r="A8" s="52" t="s">
        <v>147</v>
      </c>
      <c r="B8" s="46" t="s">
        <v>130</v>
      </c>
      <c r="C8" s="47">
        <f>'SK TERMIT'!M10</f>
        <v>296.9156004780416</v>
      </c>
      <c r="D8" s="49">
        <f t="shared" si="0"/>
        <v>-39.96685207065457</v>
      </c>
    </row>
    <row r="9" spans="1:4" ht="24.75" customHeight="1">
      <c r="A9" s="52" t="s">
        <v>148</v>
      </c>
      <c r="B9" s="46" t="s">
        <v>65</v>
      </c>
      <c r="C9" s="47">
        <f>'NÁHRADNÍ TERMÍN - JUNIORKA'!M10</f>
        <v>282.1205514104092</v>
      </c>
      <c r="D9" s="49">
        <f t="shared" si="0"/>
        <v>-54.76190113828699</v>
      </c>
    </row>
    <row r="10" spans="1:4" ht="24.75" customHeight="1">
      <c r="A10" s="52" t="s">
        <v>149</v>
      </c>
      <c r="B10" s="45" t="s">
        <v>108</v>
      </c>
      <c r="C10" s="47">
        <f>'K3 SPORT VÝBĚR'!M10</f>
        <v>241.62900259491596</v>
      </c>
      <c r="D10" s="49">
        <f t="shared" si="0"/>
        <v>-95.2534499537802</v>
      </c>
    </row>
    <row r="11" spans="1:4" ht="24.75" customHeight="1">
      <c r="A11" s="52" t="s">
        <v>150</v>
      </c>
      <c r="B11" s="46" t="s">
        <v>4</v>
      </c>
      <c r="C11" s="47">
        <f>'ŠVANDA TEAM'!M10</f>
        <v>241.04953660595984</v>
      </c>
      <c r="D11" s="49">
        <f t="shared" si="0"/>
        <v>-95.83291594273632</v>
      </c>
    </row>
    <row r="12" spans="1:4" ht="24.75" customHeight="1">
      <c r="A12" s="52" t="s">
        <v>151</v>
      </c>
      <c r="B12" s="46" t="s">
        <v>83</v>
      </c>
      <c r="C12" s="47">
        <f>'ŠNEČEK TEAM'!M10</f>
        <v>216.51608880019953</v>
      </c>
      <c r="D12" s="49">
        <f t="shared" si="0"/>
        <v>-120.36636374849664</v>
      </c>
    </row>
    <row r="13" spans="1:4" ht="24.75" customHeight="1">
      <c r="A13" s="52" t="s">
        <v>152</v>
      </c>
      <c r="B13" s="46" t="s">
        <v>80</v>
      </c>
      <c r="C13" s="47">
        <f>'PARDAL´S TEAM'!M10</f>
        <v>207.01754834515214</v>
      </c>
      <c r="D13" s="49">
        <f t="shared" si="0"/>
        <v>-129.86490420354403</v>
      </c>
    </row>
    <row r="14" spans="1:4" ht="24.75" customHeight="1">
      <c r="A14" s="52" t="s">
        <v>153</v>
      </c>
      <c r="B14" s="46" t="s">
        <v>126</v>
      </c>
      <c r="C14" s="47">
        <f>'GLASS VISION'!M10</f>
        <v>112.18119364534134</v>
      </c>
      <c r="D14" s="49">
        <f t="shared" si="0"/>
        <v>-224.7012589033548</v>
      </c>
    </row>
    <row r="15" spans="1:4" ht="24.75" customHeight="1">
      <c r="A15" s="52" t="s">
        <v>154</v>
      </c>
      <c r="B15" s="46" t="s">
        <v>110</v>
      </c>
      <c r="C15" s="47">
        <f>'K3 SPORT TROSKY'!M10</f>
        <v>94.49873631002527</v>
      </c>
      <c r="D15" s="49">
        <f t="shared" si="0"/>
        <v>-242.3837162386709</v>
      </c>
    </row>
    <row r="16" spans="1:4" ht="24" customHeight="1">
      <c r="A16" s="52" t="s">
        <v>155</v>
      </c>
      <c r="B16" s="46" t="s">
        <v>90</v>
      </c>
      <c r="C16" s="47">
        <f>'CHEECHOO TEAM'!M10</f>
        <v>0</v>
      </c>
      <c r="D16" s="49">
        <f t="shared" si="0"/>
        <v>-336.88245254869616</v>
      </c>
    </row>
    <row r="17" spans="1:4" ht="24.75" customHeight="1">
      <c r="A17" s="52" t="s">
        <v>156</v>
      </c>
      <c r="B17" s="46" t="s">
        <v>84</v>
      </c>
      <c r="C17" s="47">
        <f>'JAKO VÍNO'!M12</f>
        <v>0</v>
      </c>
      <c r="D17" s="49">
        <f t="shared" si="0"/>
        <v>-336.88245254869616</v>
      </c>
    </row>
    <row r="18" spans="1:4" ht="26.25" customHeight="1">
      <c r="A18" s="52" t="s">
        <v>157</v>
      </c>
      <c r="B18" s="46" t="s">
        <v>36</v>
      </c>
      <c r="C18" s="47">
        <f>'JEN TAK TAK'!M10</f>
        <v>0</v>
      </c>
      <c r="D18" s="49">
        <f t="shared" si="0"/>
        <v>-336.88245254869616</v>
      </c>
    </row>
    <row r="19" spans="1:4" ht="26.25" customHeight="1">
      <c r="A19" s="52" t="s">
        <v>158</v>
      </c>
      <c r="B19" s="46" t="s">
        <v>46</v>
      </c>
      <c r="C19" s="47">
        <f>'OKLAHOMA TEAM'!M10</f>
        <v>0</v>
      </c>
      <c r="D19" s="49">
        <f t="shared" si="0"/>
        <v>-336.88245254869616</v>
      </c>
    </row>
    <row r="20" spans="1:4" ht="26.25" customHeight="1">
      <c r="A20" s="52" t="s">
        <v>159</v>
      </c>
      <c r="B20" s="46" t="s">
        <v>137</v>
      </c>
      <c r="C20" s="47">
        <f>'SAJDA TÝM'!M10</f>
        <v>0</v>
      </c>
      <c r="D20" s="49">
        <f t="shared" si="0"/>
        <v>-336.88245254869616</v>
      </c>
    </row>
    <row r="21" spans="1:4" ht="26.25" customHeight="1">
      <c r="A21" s="52" t="s">
        <v>160</v>
      </c>
      <c r="B21" s="46" t="s">
        <v>56</v>
      </c>
      <c r="C21" s="47">
        <f>'SOKOLÍ PERO'!M10</f>
        <v>0</v>
      </c>
      <c r="D21" s="49">
        <f t="shared" si="0"/>
        <v>-336.88245254869616</v>
      </c>
    </row>
    <row r="22" spans="1:4" ht="26.25" customHeight="1">
      <c r="A22" s="52" t="s">
        <v>161</v>
      </c>
      <c r="B22" s="46" t="s">
        <v>119</v>
      </c>
      <c r="C22" s="47">
        <f>VĚTROPLAŠI!M10</f>
        <v>0</v>
      </c>
      <c r="D22" s="49">
        <f t="shared" si="0"/>
        <v>-336.88245254869616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1" t="s">
        <v>105</v>
      </c>
      <c r="B1" s="81"/>
      <c r="C1" s="81"/>
      <c r="D1" s="81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3</v>
      </c>
      <c r="C3" s="70">
        <f>'PROPÁNAJÁNA TEAM'!N10</f>
        <v>245.06408155834697</v>
      </c>
      <c r="D3" s="71">
        <f aca="true" t="shared" si="0" ref="D3:D22">C3-C$3</f>
        <v>0</v>
      </c>
    </row>
    <row r="4" spans="1:6" ht="24.75" customHeight="1">
      <c r="A4" s="52" t="s">
        <v>143</v>
      </c>
      <c r="B4" s="69" t="s">
        <v>69</v>
      </c>
      <c r="C4" s="70">
        <f>'NÁHRADNÍ TERMÍN'!N10</f>
        <v>244.4451119606772</v>
      </c>
      <c r="D4" s="71">
        <f t="shared" si="0"/>
        <v>-0.6189695976697749</v>
      </c>
      <c r="E4" s="4"/>
      <c r="F4" s="5"/>
    </row>
    <row r="5" spans="1:4" ht="24.75" customHeight="1">
      <c r="A5" s="52" t="s">
        <v>144</v>
      </c>
      <c r="B5" s="73" t="s">
        <v>108</v>
      </c>
      <c r="C5" s="70">
        <f>'K3 SPORT VÝBĚR'!N10</f>
        <v>243.89896231567445</v>
      </c>
      <c r="D5" s="71">
        <f t="shared" si="0"/>
        <v>-1.1651192426725174</v>
      </c>
    </row>
    <row r="6" spans="1:4" ht="24.75" customHeight="1">
      <c r="A6" s="52" t="s">
        <v>145</v>
      </c>
      <c r="B6" s="46" t="s">
        <v>130</v>
      </c>
      <c r="C6" s="47">
        <f>'SK TERMIT'!N10</f>
        <v>243.02512288367012</v>
      </c>
      <c r="D6" s="49">
        <f t="shared" si="0"/>
        <v>-2.0389586746768487</v>
      </c>
    </row>
    <row r="7" spans="1:4" ht="24.75" customHeight="1">
      <c r="A7" s="52" t="s">
        <v>146</v>
      </c>
      <c r="B7" s="46" t="s">
        <v>4</v>
      </c>
      <c r="C7" s="47">
        <f>'ŠVANDA TEAM'!N10</f>
        <v>237.52721645730932</v>
      </c>
      <c r="D7" s="49">
        <f t="shared" si="0"/>
        <v>-7.536865101037648</v>
      </c>
    </row>
    <row r="8" spans="1:4" ht="24.75" customHeight="1">
      <c r="A8" s="52" t="s">
        <v>147</v>
      </c>
      <c r="B8" s="46" t="s">
        <v>110</v>
      </c>
      <c r="C8" s="47">
        <f>'K3 SPORT TROSKY'!N10</f>
        <v>233.64955397778994</v>
      </c>
      <c r="D8" s="49">
        <f t="shared" si="0"/>
        <v>-11.414527580557035</v>
      </c>
    </row>
    <row r="9" spans="1:4" ht="24.75" customHeight="1">
      <c r="A9" s="52" t="s">
        <v>148</v>
      </c>
      <c r="B9" s="46" t="s">
        <v>137</v>
      </c>
      <c r="C9" s="47">
        <f>'SAJDA TÝM'!N10</f>
        <v>230.8277808119425</v>
      </c>
      <c r="D9" s="49">
        <f t="shared" si="0"/>
        <v>-14.236300746404481</v>
      </c>
    </row>
    <row r="10" spans="1:4" ht="24.75" customHeight="1">
      <c r="A10" s="52" t="s">
        <v>149</v>
      </c>
      <c r="B10" s="46" t="s">
        <v>62</v>
      </c>
      <c r="C10" s="47">
        <f>'METEOR BRNO'!N10</f>
        <v>216.0999453850355</v>
      </c>
      <c r="D10" s="49">
        <f t="shared" si="0"/>
        <v>-28.96413617331146</v>
      </c>
    </row>
    <row r="11" spans="1:4" ht="24.75" customHeight="1">
      <c r="A11" s="52" t="s">
        <v>150</v>
      </c>
      <c r="B11" s="46" t="s">
        <v>80</v>
      </c>
      <c r="C11" s="47">
        <f>'PARDAL´S TEAM'!N10</f>
        <v>198.82341161478246</v>
      </c>
      <c r="D11" s="49">
        <f t="shared" si="0"/>
        <v>-46.24066994356451</v>
      </c>
    </row>
    <row r="12" spans="1:4" ht="24.75" customHeight="1">
      <c r="A12" s="52" t="s">
        <v>151</v>
      </c>
      <c r="B12" s="46" t="s">
        <v>83</v>
      </c>
      <c r="C12" s="47">
        <f>'ŠNEČEK TEAM'!N10</f>
        <v>192.72474057891864</v>
      </c>
      <c r="D12" s="49">
        <f t="shared" si="0"/>
        <v>-52.33934097942833</v>
      </c>
    </row>
    <row r="13" spans="1:4" ht="24.75" customHeight="1">
      <c r="A13" s="52" t="s">
        <v>152</v>
      </c>
      <c r="B13" s="46" t="s">
        <v>56</v>
      </c>
      <c r="C13" s="47">
        <f>'SOKOLÍ PERO'!N10</f>
        <v>155.2991079555798</v>
      </c>
      <c r="D13" s="49">
        <f t="shared" si="0"/>
        <v>-89.76497360276716</v>
      </c>
    </row>
    <row r="14" spans="1:4" ht="24.75" customHeight="1">
      <c r="A14" s="52" t="s">
        <v>153</v>
      </c>
      <c r="B14" s="45" t="s">
        <v>141</v>
      </c>
      <c r="C14" s="47">
        <f>'NÁHRADNÍ TERMÍN VETERÁN'!N10</f>
        <v>150.4929910795558</v>
      </c>
      <c r="D14" s="49">
        <f t="shared" si="0"/>
        <v>-94.57109047879118</v>
      </c>
    </row>
    <row r="15" spans="1:4" ht="24.75" customHeight="1">
      <c r="A15" s="52" t="s">
        <v>154</v>
      </c>
      <c r="B15" s="45" t="s">
        <v>109</v>
      </c>
      <c r="C15" s="47">
        <f>'K3 SPORT DIVIZE "B"'!N10</f>
        <v>141.0810121973421</v>
      </c>
      <c r="D15" s="49">
        <f t="shared" si="0"/>
        <v>-103.98306936100488</v>
      </c>
    </row>
    <row r="16" spans="1:4" ht="24" customHeight="1">
      <c r="A16" s="52" t="s">
        <v>155</v>
      </c>
      <c r="B16" s="46" t="s">
        <v>65</v>
      </c>
      <c r="C16" s="47">
        <f>'NÁHRADNÍ TERMÍN - JUNIORKA'!N10</f>
        <v>107.27434917167304</v>
      </c>
      <c r="D16" s="49">
        <f t="shared" si="0"/>
        <v>-137.78973238667393</v>
      </c>
    </row>
    <row r="17" spans="1:4" ht="25.5" customHeight="1">
      <c r="A17" s="52" t="s">
        <v>156</v>
      </c>
      <c r="B17" s="46" t="s">
        <v>126</v>
      </c>
      <c r="C17" s="47">
        <f>'GLASS VISION'!N10</f>
        <v>78.0409612233752</v>
      </c>
      <c r="D17" s="49">
        <f t="shared" si="0"/>
        <v>-167.02312033497176</v>
      </c>
    </row>
    <row r="18" spans="1:4" ht="25.5" customHeight="1">
      <c r="A18" s="52" t="s">
        <v>157</v>
      </c>
      <c r="B18" s="46" t="s">
        <v>90</v>
      </c>
      <c r="C18" s="47">
        <f>'CHEECHOO TEAM'!N10</f>
        <v>0</v>
      </c>
      <c r="D18" s="49">
        <f t="shared" si="0"/>
        <v>-245.06408155834697</v>
      </c>
    </row>
    <row r="19" spans="1:4" ht="25.5" customHeight="1">
      <c r="A19" s="52" t="s">
        <v>158</v>
      </c>
      <c r="B19" s="46" t="s">
        <v>84</v>
      </c>
      <c r="C19" s="47">
        <f>'JAKO VÍNO'!N12</f>
        <v>0</v>
      </c>
      <c r="D19" s="49">
        <f t="shared" si="0"/>
        <v>-245.06408155834697</v>
      </c>
    </row>
    <row r="20" spans="1:4" ht="25.5" customHeight="1">
      <c r="A20" s="52" t="s">
        <v>159</v>
      </c>
      <c r="B20" s="46" t="s">
        <v>36</v>
      </c>
      <c r="C20" s="47">
        <f>'JEN TAK TAK'!N10</f>
        <v>0</v>
      </c>
      <c r="D20" s="49">
        <f t="shared" si="0"/>
        <v>-245.06408155834697</v>
      </c>
    </row>
    <row r="21" spans="1:4" ht="25.5" customHeight="1">
      <c r="A21" s="52" t="s">
        <v>160</v>
      </c>
      <c r="B21" s="46" t="s">
        <v>46</v>
      </c>
      <c r="C21" s="47">
        <f>'OKLAHOMA TEAM'!N10</f>
        <v>0</v>
      </c>
      <c r="D21" s="49">
        <f t="shared" si="0"/>
        <v>-245.06408155834697</v>
      </c>
    </row>
    <row r="22" spans="1:4" ht="25.5" customHeight="1">
      <c r="A22" s="52" t="s">
        <v>161</v>
      </c>
      <c r="B22" s="46" t="s">
        <v>119</v>
      </c>
      <c r="C22" s="47">
        <f>VĚTROPLAŠI!N10</f>
        <v>0</v>
      </c>
      <c r="D22" s="49">
        <f t="shared" si="0"/>
        <v>-245.06408155834697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107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69</v>
      </c>
      <c r="C3" s="70">
        <f>'NÁHRADNÍ TERMÍN'!O10</f>
        <v>204.47313470031554</v>
      </c>
      <c r="D3" s="71">
        <f aca="true" t="shared" si="0" ref="D3:D22">C3-C$3</f>
        <v>0</v>
      </c>
    </row>
    <row r="4" spans="1:6" ht="24.75" customHeight="1">
      <c r="A4" s="52" t="s">
        <v>143</v>
      </c>
      <c r="B4" s="69" t="s">
        <v>119</v>
      </c>
      <c r="C4" s="70">
        <f>VĚTROPLAŠI!O10</f>
        <v>203.65642505069354</v>
      </c>
      <c r="D4" s="71">
        <f t="shared" si="0"/>
        <v>-0.8167096496219983</v>
      </c>
      <c r="E4" s="4"/>
      <c r="F4" s="5"/>
    </row>
    <row r="5" spans="1:4" ht="24.75" customHeight="1">
      <c r="A5" s="52" t="s">
        <v>144</v>
      </c>
      <c r="B5" s="69" t="s">
        <v>3</v>
      </c>
      <c r="C5" s="70">
        <f>'PROPÁNAJÁNA TEAM'!O10</f>
        <v>199.52429777092811</v>
      </c>
      <c r="D5" s="71">
        <f t="shared" si="0"/>
        <v>-4.948836929387426</v>
      </c>
    </row>
    <row r="6" spans="1:4" ht="24.75" customHeight="1">
      <c r="A6" s="52" t="s">
        <v>145</v>
      </c>
      <c r="B6" s="45" t="s">
        <v>109</v>
      </c>
      <c r="C6" s="47">
        <f>'K3 SPORT DIVIZE "B"'!O10</f>
        <v>199.2751552278974</v>
      </c>
      <c r="D6" s="49">
        <f t="shared" si="0"/>
        <v>-5.1979794724181545</v>
      </c>
    </row>
    <row r="7" spans="1:4" ht="24.75" customHeight="1">
      <c r="A7" s="52" t="s">
        <v>146</v>
      </c>
      <c r="B7" s="46" t="s">
        <v>65</v>
      </c>
      <c r="C7" s="47">
        <f>'NÁHRADNÍ TERMÍN - JUNIORKA'!O10</f>
        <v>198.9570981804661</v>
      </c>
      <c r="D7" s="49">
        <f t="shared" si="0"/>
        <v>-5.51603651984945</v>
      </c>
    </row>
    <row r="8" spans="1:4" ht="24.75" customHeight="1">
      <c r="A8" s="52" t="s">
        <v>147</v>
      </c>
      <c r="B8" s="46" t="s">
        <v>62</v>
      </c>
      <c r="C8" s="47">
        <f>'METEOR BRNO'!O10</f>
        <v>198.4630089723047</v>
      </c>
      <c r="D8" s="49">
        <f t="shared" si="0"/>
        <v>-6.010125728010848</v>
      </c>
    </row>
    <row r="9" spans="1:4" ht="24.75" customHeight="1">
      <c r="A9" s="52" t="s">
        <v>148</v>
      </c>
      <c r="B9" s="45" t="s">
        <v>108</v>
      </c>
      <c r="C9" s="47">
        <f>'K3 SPORT VÝBĚR'!O10</f>
        <v>187.67791706846674</v>
      </c>
      <c r="D9" s="49">
        <f t="shared" si="0"/>
        <v>-16.7952176318488</v>
      </c>
    </row>
    <row r="10" spans="1:4" ht="24.75" customHeight="1">
      <c r="A10" s="52" t="s">
        <v>149</v>
      </c>
      <c r="B10" s="45" t="s">
        <v>141</v>
      </c>
      <c r="C10" s="47">
        <f>'NÁHRADNÍ TERMÍN VETERÁN'!O10</f>
        <v>183.8375213469289</v>
      </c>
      <c r="D10" s="49">
        <f t="shared" si="0"/>
        <v>-20.635613353386645</v>
      </c>
    </row>
    <row r="11" spans="1:4" ht="24.75" customHeight="1">
      <c r="A11" s="52" t="s">
        <v>150</v>
      </c>
      <c r="B11" s="46" t="s">
        <v>4</v>
      </c>
      <c r="C11" s="47">
        <f>'ŠVANDA TEAM'!O10</f>
        <v>151.12175856008037</v>
      </c>
      <c r="D11" s="49">
        <f t="shared" si="0"/>
        <v>-53.351376140235175</v>
      </c>
    </row>
    <row r="12" spans="1:4" ht="24.75" customHeight="1">
      <c r="A12" s="52" t="s">
        <v>151</v>
      </c>
      <c r="B12" s="46" t="s">
        <v>130</v>
      </c>
      <c r="C12" s="47">
        <f>'SK TERMIT'!O10</f>
        <v>147.15687560990216</v>
      </c>
      <c r="D12" s="49">
        <f t="shared" si="0"/>
        <v>-57.31625909041338</v>
      </c>
    </row>
    <row r="13" spans="1:4" ht="24.75" customHeight="1">
      <c r="A13" s="52" t="s">
        <v>152</v>
      </c>
      <c r="B13" s="46" t="s">
        <v>80</v>
      </c>
      <c r="C13" s="47">
        <f>'PARDAL´S TEAM'!O10</f>
        <v>133.9150981947319</v>
      </c>
      <c r="D13" s="49">
        <f t="shared" si="0"/>
        <v>-70.55803650558363</v>
      </c>
    </row>
    <row r="14" spans="1:4" ht="24.75" customHeight="1">
      <c r="A14" s="52" t="s">
        <v>153</v>
      </c>
      <c r="B14" s="46" t="s">
        <v>83</v>
      </c>
      <c r="C14" s="47">
        <f>'ŠNEČEK TEAM'!O10</f>
        <v>77.0452065471551</v>
      </c>
      <c r="D14" s="49">
        <f t="shared" si="0"/>
        <v>-127.42792815316044</v>
      </c>
    </row>
    <row r="15" spans="1:4" ht="24.75" customHeight="1">
      <c r="A15" s="52" t="s">
        <v>154</v>
      </c>
      <c r="B15" s="46" t="s">
        <v>110</v>
      </c>
      <c r="C15" s="47">
        <f>'K3 SPORT TROSKY'!O10</f>
        <v>42.33747412008281</v>
      </c>
      <c r="D15" s="49">
        <f t="shared" si="0"/>
        <v>-162.13566058023272</v>
      </c>
    </row>
    <row r="16" spans="1:4" ht="24" customHeight="1">
      <c r="A16" s="52" t="s">
        <v>155</v>
      </c>
      <c r="B16" s="46" t="s">
        <v>126</v>
      </c>
      <c r="C16" s="47">
        <f>'GLASS VISION'!O10</f>
        <v>0</v>
      </c>
      <c r="D16" s="49">
        <f t="shared" si="0"/>
        <v>-204.47313470031554</v>
      </c>
    </row>
    <row r="17" spans="1:4" ht="24.75" customHeight="1">
      <c r="A17" s="52" t="s">
        <v>156</v>
      </c>
      <c r="B17" s="46" t="s">
        <v>90</v>
      </c>
      <c r="C17" s="47">
        <f>'CHEECHOO TEAM'!O10</f>
        <v>0</v>
      </c>
      <c r="D17" s="49">
        <f t="shared" si="0"/>
        <v>-204.47313470031554</v>
      </c>
    </row>
    <row r="18" spans="1:4" ht="26.25" customHeight="1">
      <c r="A18" s="52" t="s">
        <v>157</v>
      </c>
      <c r="B18" s="46" t="s">
        <v>84</v>
      </c>
      <c r="C18" s="47">
        <f>'JAKO VÍNO'!O12</f>
        <v>0</v>
      </c>
      <c r="D18" s="49">
        <f t="shared" si="0"/>
        <v>-204.47313470031554</v>
      </c>
    </row>
    <row r="19" spans="1:4" ht="26.25" customHeight="1">
      <c r="A19" s="52" t="s">
        <v>158</v>
      </c>
      <c r="B19" s="46" t="s">
        <v>36</v>
      </c>
      <c r="C19" s="47">
        <f>'JEN TAK TAK'!O10</f>
        <v>0</v>
      </c>
      <c r="D19" s="49">
        <f t="shared" si="0"/>
        <v>-204.47313470031554</v>
      </c>
    </row>
    <row r="20" spans="1:4" ht="26.25" customHeight="1">
      <c r="A20" s="52" t="s">
        <v>159</v>
      </c>
      <c r="B20" s="46" t="s">
        <v>46</v>
      </c>
      <c r="C20" s="47">
        <f>'OKLAHOMA TEAM'!O10</f>
        <v>0</v>
      </c>
      <c r="D20" s="49">
        <f t="shared" si="0"/>
        <v>-204.47313470031554</v>
      </c>
    </row>
    <row r="21" spans="1:4" ht="26.25" customHeight="1">
      <c r="A21" s="52" t="s">
        <v>160</v>
      </c>
      <c r="B21" s="46" t="s">
        <v>137</v>
      </c>
      <c r="C21" s="47">
        <f>'SAJDA TÝM'!O10</f>
        <v>0</v>
      </c>
      <c r="D21" s="49">
        <f t="shared" si="0"/>
        <v>-204.47313470031554</v>
      </c>
    </row>
    <row r="22" spans="1:4" ht="26.25" customHeight="1">
      <c r="A22" s="52" t="s">
        <v>161</v>
      </c>
      <c r="B22" s="46" t="s">
        <v>56</v>
      </c>
      <c r="C22" s="47">
        <f>'SOKOLÍ PERO'!O10</f>
        <v>0</v>
      </c>
      <c r="D22" s="49">
        <f t="shared" si="0"/>
        <v>-204.47313470031554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106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7" ht="24.75" customHeight="1">
      <c r="A3" s="52" t="s">
        <v>142</v>
      </c>
      <c r="B3" s="69" t="s">
        <v>69</v>
      </c>
      <c r="C3" s="70">
        <f>'NÁHRADNÍ TERMÍN'!P10</f>
        <v>234.09756097560975</v>
      </c>
      <c r="D3" s="71">
        <f aca="true" t="shared" si="0" ref="D3:D22">C3-C$3</f>
        <v>0</v>
      </c>
      <c r="F3" s="8"/>
      <c r="G3" s="9"/>
    </row>
    <row r="4" spans="1:10" ht="24.75" customHeight="1">
      <c r="A4" s="52" t="s">
        <v>143</v>
      </c>
      <c r="B4" s="69" t="s">
        <v>80</v>
      </c>
      <c r="C4" s="70">
        <f>'PARDAL´S TEAM'!P10</f>
        <v>223.1219512195122</v>
      </c>
      <c r="D4" s="71">
        <f t="shared" si="0"/>
        <v>-10.975609756097555</v>
      </c>
      <c r="H4" s="15"/>
      <c r="I4" s="9"/>
      <c r="J4" s="13"/>
    </row>
    <row r="5" spans="1:4" ht="24.75" customHeight="1">
      <c r="A5" s="52" t="s">
        <v>144</v>
      </c>
      <c r="B5" s="73" t="s">
        <v>141</v>
      </c>
      <c r="C5" s="70">
        <f>'NÁHRADNÍ TERMÍN VETERÁN'!P10</f>
        <v>222.5121951219512</v>
      </c>
      <c r="D5" s="71">
        <f t="shared" si="0"/>
        <v>-11.585365853658544</v>
      </c>
    </row>
    <row r="6" spans="1:4" ht="24.75" customHeight="1">
      <c r="A6" s="52" t="s">
        <v>145</v>
      </c>
      <c r="B6" s="46" t="s">
        <v>4</v>
      </c>
      <c r="C6" s="47">
        <f>'ŠVANDA TEAM'!P10</f>
        <v>201.78048780487808</v>
      </c>
      <c r="D6" s="49">
        <f t="shared" si="0"/>
        <v>-32.317073170731675</v>
      </c>
    </row>
    <row r="7" spans="1:4" ht="24.75" customHeight="1">
      <c r="A7" s="52" t="s">
        <v>146</v>
      </c>
      <c r="B7" s="46" t="s">
        <v>130</v>
      </c>
      <c r="C7" s="47">
        <f>'SK TERMIT'!P10</f>
        <v>188.3658536585366</v>
      </c>
      <c r="D7" s="49">
        <f t="shared" si="0"/>
        <v>-45.73170731707316</v>
      </c>
    </row>
    <row r="8" spans="1:4" ht="24.75" customHeight="1">
      <c r="A8" s="52" t="s">
        <v>147</v>
      </c>
      <c r="B8" s="46" t="s">
        <v>46</v>
      </c>
      <c r="C8" s="47">
        <f>'OKLAHOMA TEAM'!P10</f>
        <v>170.6829268292683</v>
      </c>
      <c r="D8" s="49">
        <f t="shared" si="0"/>
        <v>-63.414634146341456</v>
      </c>
    </row>
    <row r="9" spans="1:8" ht="24.75" customHeight="1">
      <c r="A9" s="52" t="s">
        <v>148</v>
      </c>
      <c r="B9" s="45" t="s">
        <v>108</v>
      </c>
      <c r="C9" s="47">
        <f>'K3 SPORT VÝBĚR'!P10</f>
        <v>167.6341463414634</v>
      </c>
      <c r="D9" s="49">
        <f t="shared" si="0"/>
        <v>-66.46341463414635</v>
      </c>
      <c r="F9" s="16"/>
      <c r="G9" s="9"/>
      <c r="H9" s="13"/>
    </row>
    <row r="10" spans="1:4" ht="24.75" customHeight="1">
      <c r="A10" s="52" t="s">
        <v>149</v>
      </c>
      <c r="B10" s="46" t="s">
        <v>62</v>
      </c>
      <c r="C10" s="47">
        <f>'METEOR BRNO'!P10</f>
        <v>164.58536585365854</v>
      </c>
      <c r="D10" s="49">
        <f t="shared" si="0"/>
        <v>-69.51219512195121</v>
      </c>
    </row>
    <row r="11" spans="1:4" ht="24.75" customHeight="1">
      <c r="A11" s="52" t="s">
        <v>150</v>
      </c>
      <c r="B11" s="46" t="s">
        <v>3</v>
      </c>
      <c r="C11" s="47">
        <f>'PROPÁNAJÁNA TEAM'!P10</f>
        <v>161.53658536585365</v>
      </c>
      <c r="D11" s="49">
        <f t="shared" si="0"/>
        <v>-72.5609756097561</v>
      </c>
    </row>
    <row r="12" spans="1:4" ht="24.75" customHeight="1">
      <c r="A12" s="52" t="s">
        <v>151</v>
      </c>
      <c r="B12" s="46" t="s">
        <v>36</v>
      </c>
      <c r="C12" s="47">
        <f>'JEN TAK TAK'!P10</f>
        <v>159.09756097560975</v>
      </c>
      <c r="D12" s="49">
        <f t="shared" si="0"/>
        <v>-75</v>
      </c>
    </row>
    <row r="13" spans="1:4" ht="24.75" customHeight="1">
      <c r="A13" s="52" t="s">
        <v>152</v>
      </c>
      <c r="B13" s="46" t="s">
        <v>83</v>
      </c>
      <c r="C13" s="47">
        <f>'ŠNEČEK TEAM'!P10</f>
        <v>153.21951219512195</v>
      </c>
      <c r="D13" s="49">
        <f t="shared" si="0"/>
        <v>-80.8780487804878</v>
      </c>
    </row>
    <row r="14" spans="1:4" ht="24.75" customHeight="1">
      <c r="A14" s="52" t="s">
        <v>153</v>
      </c>
      <c r="B14" s="46" t="s">
        <v>137</v>
      </c>
      <c r="C14" s="47">
        <f>'SAJDA TÝM'!P10</f>
        <v>134.7073170731707</v>
      </c>
      <c r="D14" s="49">
        <f t="shared" si="0"/>
        <v>-99.39024390243904</v>
      </c>
    </row>
    <row r="15" spans="1:4" ht="24.75" customHeight="1">
      <c r="A15" s="52" t="s">
        <v>154</v>
      </c>
      <c r="B15" s="46" t="s">
        <v>65</v>
      </c>
      <c r="C15" s="47">
        <f>'NÁHRADNÍ TERMÍN - JUNIORKA'!P10</f>
        <v>121.29268292682926</v>
      </c>
      <c r="D15" s="49">
        <f t="shared" si="0"/>
        <v>-112.8048780487805</v>
      </c>
    </row>
    <row r="16" spans="1:4" ht="24" customHeight="1">
      <c r="A16" s="52" t="s">
        <v>155</v>
      </c>
      <c r="B16" s="45" t="s">
        <v>109</v>
      </c>
      <c r="C16" s="47">
        <f>'K3 SPORT DIVIZE "B"'!P10</f>
        <v>113.97560975609755</v>
      </c>
      <c r="D16" s="49">
        <f t="shared" si="0"/>
        <v>-120.1219512195122</v>
      </c>
    </row>
    <row r="17" spans="1:4" ht="25.5" customHeight="1">
      <c r="A17" s="52" t="s">
        <v>156</v>
      </c>
      <c r="B17" s="46" t="s">
        <v>110</v>
      </c>
      <c r="C17" s="47">
        <f>'K3 SPORT TROSKY'!P10</f>
        <v>112.97560975609757</v>
      </c>
      <c r="D17" s="49">
        <f t="shared" si="0"/>
        <v>-121.12195121951218</v>
      </c>
    </row>
    <row r="18" spans="1:4" ht="24.75" customHeight="1">
      <c r="A18" s="52" t="s">
        <v>157</v>
      </c>
      <c r="B18" s="46" t="s">
        <v>119</v>
      </c>
      <c r="C18" s="47">
        <f>VĚTROPLAŠI!P10</f>
        <v>98.34146341463415</v>
      </c>
      <c r="D18" s="49">
        <f t="shared" si="0"/>
        <v>-135.7560975609756</v>
      </c>
    </row>
    <row r="19" spans="1:4" ht="24.75" customHeight="1">
      <c r="A19" s="52" t="s">
        <v>158</v>
      </c>
      <c r="B19" s="46" t="s">
        <v>126</v>
      </c>
      <c r="C19" s="47">
        <f>'GLASS VISION'!P10</f>
        <v>95.90243902439025</v>
      </c>
      <c r="D19" s="49">
        <f t="shared" si="0"/>
        <v>-138.1951219512195</v>
      </c>
    </row>
    <row r="20" spans="1:4" ht="24.75" customHeight="1">
      <c r="A20" s="52" t="s">
        <v>159</v>
      </c>
      <c r="B20" s="46" t="s">
        <v>56</v>
      </c>
      <c r="C20" s="47">
        <f>'SOKOLÍ PERO'!P10</f>
        <v>71.1219512195122</v>
      </c>
      <c r="D20" s="49">
        <f t="shared" si="0"/>
        <v>-162.97560975609755</v>
      </c>
    </row>
    <row r="21" spans="1:4" ht="24.75" customHeight="1">
      <c r="A21" s="52" t="s">
        <v>160</v>
      </c>
      <c r="B21" s="46" t="s">
        <v>90</v>
      </c>
      <c r="C21" s="47">
        <f>'CHEECHOO TEAM'!P10</f>
        <v>29.04878048780488</v>
      </c>
      <c r="D21" s="49">
        <f t="shared" si="0"/>
        <v>-205.04878048780486</v>
      </c>
    </row>
    <row r="22" spans="1:4" ht="24.75" customHeight="1">
      <c r="A22" s="52" t="s">
        <v>161</v>
      </c>
      <c r="B22" s="46" t="s">
        <v>84</v>
      </c>
      <c r="C22" s="47">
        <f>'JAKO VÍNO'!P12</f>
        <v>0</v>
      </c>
      <c r="D22" s="49">
        <f t="shared" si="0"/>
        <v>-234.09756097560975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53</v>
      </c>
      <c r="B1" s="77"/>
      <c r="C1" s="77"/>
      <c r="D1" s="77"/>
    </row>
    <row r="2" spans="1:4" ht="12.75" customHeight="1">
      <c r="A2" s="51"/>
      <c r="B2" s="51" t="s">
        <v>0</v>
      </c>
      <c r="C2" s="51" t="s">
        <v>1</v>
      </c>
      <c r="D2" s="51" t="s">
        <v>2</v>
      </c>
    </row>
    <row r="3" spans="1:7" ht="24.75" customHeight="1">
      <c r="A3" s="52" t="s">
        <v>142</v>
      </c>
      <c r="B3" s="46" t="s">
        <v>126</v>
      </c>
      <c r="C3" s="47">
        <f>'GLASS VISION'!Q10</f>
        <v>0</v>
      </c>
      <c r="D3" s="49">
        <f aca="true" t="shared" si="0" ref="D3:D22">C3-C$3</f>
        <v>0</v>
      </c>
      <c r="F3" s="8"/>
      <c r="G3" s="9"/>
    </row>
    <row r="4" spans="1:9" ht="24.75" customHeight="1">
      <c r="A4" s="52" t="s">
        <v>143</v>
      </c>
      <c r="B4" s="46" t="s">
        <v>90</v>
      </c>
      <c r="C4" s="47">
        <f>'CHEECHOO TEAM'!Q10</f>
        <v>0</v>
      </c>
      <c r="D4" s="49">
        <f t="shared" si="0"/>
        <v>0</v>
      </c>
      <c r="H4" s="4"/>
      <c r="I4" s="5"/>
    </row>
    <row r="5" spans="1:4" ht="24.75" customHeight="1">
      <c r="A5" s="52" t="s">
        <v>144</v>
      </c>
      <c r="B5" s="46" t="s">
        <v>84</v>
      </c>
      <c r="C5" s="47">
        <f>'JAKO VÍNO'!Q12</f>
        <v>0</v>
      </c>
      <c r="D5" s="49">
        <f t="shared" si="0"/>
        <v>0</v>
      </c>
    </row>
    <row r="6" spans="1:4" ht="24.75" customHeight="1">
      <c r="A6" s="52" t="s">
        <v>145</v>
      </c>
      <c r="B6" s="46" t="s">
        <v>36</v>
      </c>
      <c r="C6" s="47">
        <f>'JEN TAK TAK'!Q10</f>
        <v>0</v>
      </c>
      <c r="D6" s="49">
        <f t="shared" si="0"/>
        <v>0</v>
      </c>
    </row>
    <row r="7" spans="1:4" ht="24.75" customHeight="1">
      <c r="A7" s="52" t="s">
        <v>146</v>
      </c>
      <c r="B7" s="45" t="s">
        <v>109</v>
      </c>
      <c r="C7" s="47">
        <f>'K3 SPORT DIVIZE "B"'!Q10</f>
        <v>0</v>
      </c>
      <c r="D7" s="49">
        <f t="shared" si="0"/>
        <v>0</v>
      </c>
    </row>
    <row r="8" spans="1:4" ht="24.75" customHeight="1">
      <c r="A8" s="52" t="s">
        <v>147</v>
      </c>
      <c r="B8" s="46" t="s">
        <v>110</v>
      </c>
      <c r="C8" s="47">
        <f>'K3 SPORT TROSKY'!Q10</f>
        <v>0</v>
      </c>
      <c r="D8" s="49">
        <f t="shared" si="0"/>
        <v>0</v>
      </c>
    </row>
    <row r="9" spans="1:6" ht="24.75" customHeight="1">
      <c r="A9" s="52" t="s">
        <v>148</v>
      </c>
      <c r="B9" s="45" t="s">
        <v>108</v>
      </c>
      <c r="C9" s="47">
        <f>'K3 SPORT VÝBĚR'!Q10</f>
        <v>0</v>
      </c>
      <c r="D9" s="49">
        <f t="shared" si="0"/>
        <v>0</v>
      </c>
      <c r="F9" s="7"/>
    </row>
    <row r="10" spans="1:4" ht="24.75" customHeight="1">
      <c r="A10" s="52" t="s">
        <v>149</v>
      </c>
      <c r="B10" s="46" t="s">
        <v>69</v>
      </c>
      <c r="C10" s="47">
        <f>'NÁHRADNÍ TERMÍN'!Q10</f>
        <v>0</v>
      </c>
      <c r="D10" s="49">
        <f t="shared" si="0"/>
        <v>0</v>
      </c>
    </row>
    <row r="11" spans="1:4" ht="24.75" customHeight="1">
      <c r="A11" s="52" t="s">
        <v>150</v>
      </c>
      <c r="B11" s="46" t="s">
        <v>65</v>
      </c>
      <c r="C11" s="47">
        <f>'NÁHRADNÍ TERMÍN - JUNIORKA'!Q10</f>
        <v>0</v>
      </c>
      <c r="D11" s="49">
        <f t="shared" si="0"/>
        <v>0</v>
      </c>
    </row>
    <row r="12" spans="1:4" ht="24.75" customHeight="1">
      <c r="A12" s="52" t="s">
        <v>151</v>
      </c>
      <c r="B12" s="45" t="s">
        <v>141</v>
      </c>
      <c r="C12" s="47">
        <f>'NÁHRADNÍ TERMÍN VETERÁN'!Q10</f>
        <v>0</v>
      </c>
      <c r="D12" s="49">
        <f t="shared" si="0"/>
        <v>0</v>
      </c>
    </row>
    <row r="13" spans="1:4" ht="24.75" customHeight="1">
      <c r="A13" s="52" t="s">
        <v>152</v>
      </c>
      <c r="B13" s="46" t="s">
        <v>46</v>
      </c>
      <c r="C13" s="47">
        <f>'OKLAHOMA TEAM'!Q10</f>
        <v>0</v>
      </c>
      <c r="D13" s="49">
        <f t="shared" si="0"/>
        <v>0</v>
      </c>
    </row>
    <row r="14" spans="1:4" ht="24.75" customHeight="1">
      <c r="A14" s="52" t="s">
        <v>153</v>
      </c>
      <c r="B14" s="46" t="s">
        <v>80</v>
      </c>
      <c r="C14" s="47">
        <f>'PARDAL´S TEAM'!Q10</f>
        <v>0</v>
      </c>
      <c r="D14" s="49">
        <f t="shared" si="0"/>
        <v>0</v>
      </c>
    </row>
    <row r="15" spans="1:4" ht="24.75" customHeight="1">
      <c r="A15" s="52" t="s">
        <v>154</v>
      </c>
      <c r="B15" s="46" t="s">
        <v>3</v>
      </c>
      <c r="C15" s="47">
        <f>'PROPÁNAJÁNA TEAM'!Q10</f>
        <v>0</v>
      </c>
      <c r="D15" s="49">
        <f t="shared" si="0"/>
        <v>0</v>
      </c>
    </row>
    <row r="16" spans="1:4" ht="24" customHeight="1">
      <c r="A16" s="52" t="s">
        <v>155</v>
      </c>
      <c r="B16" s="46" t="s">
        <v>137</v>
      </c>
      <c r="C16" s="47">
        <f>'SAJDA TÝM'!Q10</f>
        <v>0</v>
      </c>
      <c r="D16" s="49">
        <f t="shared" si="0"/>
        <v>0</v>
      </c>
    </row>
    <row r="17" spans="1:4" ht="26.25" customHeight="1">
      <c r="A17" s="52" t="s">
        <v>156</v>
      </c>
      <c r="B17" s="46" t="s">
        <v>83</v>
      </c>
      <c r="C17" s="47">
        <f>'ŠNEČEK TEAM'!Q10</f>
        <v>0</v>
      </c>
      <c r="D17" s="49">
        <f t="shared" si="0"/>
        <v>0</v>
      </c>
    </row>
    <row r="18" spans="1:4" ht="26.25" customHeight="1">
      <c r="A18" s="52" t="s">
        <v>157</v>
      </c>
      <c r="B18" s="46" t="s">
        <v>62</v>
      </c>
      <c r="C18" s="47">
        <f>'METEOR BRNO'!Q10</f>
        <v>0</v>
      </c>
      <c r="D18" s="49">
        <f t="shared" si="0"/>
        <v>0</v>
      </c>
    </row>
    <row r="19" spans="1:4" ht="26.25" customHeight="1">
      <c r="A19" s="52" t="s">
        <v>158</v>
      </c>
      <c r="B19" s="46" t="s">
        <v>130</v>
      </c>
      <c r="C19" s="47">
        <f>'SK TERMIT'!Q10</f>
        <v>0</v>
      </c>
      <c r="D19" s="49">
        <f t="shared" si="0"/>
        <v>0</v>
      </c>
    </row>
    <row r="20" spans="1:4" ht="26.25" customHeight="1">
      <c r="A20" s="52" t="s">
        <v>159</v>
      </c>
      <c r="B20" s="46" t="s">
        <v>56</v>
      </c>
      <c r="C20" s="47">
        <f>'SOKOLÍ PERO'!Q10</f>
        <v>0</v>
      </c>
      <c r="D20" s="49">
        <f t="shared" si="0"/>
        <v>0</v>
      </c>
    </row>
    <row r="21" spans="1:4" ht="26.25" customHeight="1">
      <c r="A21" s="52" t="s">
        <v>160</v>
      </c>
      <c r="B21" s="46" t="s">
        <v>4</v>
      </c>
      <c r="C21" s="47">
        <f>'ŠVANDA TEAM'!Q10</f>
        <v>0</v>
      </c>
      <c r="D21" s="49">
        <f t="shared" si="0"/>
        <v>0</v>
      </c>
    </row>
    <row r="22" spans="1:4" ht="26.25" customHeight="1">
      <c r="A22" s="52" t="s">
        <v>161</v>
      </c>
      <c r="B22" s="46" t="s">
        <v>119</v>
      </c>
      <c r="C22" s="47">
        <f>VĚTROPLAŠI!Q10</f>
        <v>0</v>
      </c>
      <c r="D22" s="49">
        <f t="shared" si="0"/>
        <v>0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3806.2369017506553</v>
      </c>
    </row>
    <row r="3" spans="1:18" ht="45" customHeight="1">
      <c r="A3" s="59" t="s">
        <v>108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7</v>
      </c>
      <c r="B4" s="32">
        <v>63.31884057971014</v>
      </c>
      <c r="C4" s="32"/>
      <c r="D4" s="32"/>
      <c r="E4" s="32"/>
      <c r="F4" s="32">
        <v>104.13159072102499</v>
      </c>
      <c r="G4" s="32"/>
      <c r="H4" s="32"/>
      <c r="I4" s="32">
        <v>84.35868942703036</v>
      </c>
      <c r="J4" s="32"/>
      <c r="K4" s="32">
        <v>126.63033412589161</v>
      </c>
      <c r="L4" s="32">
        <v>108.57405834041349</v>
      </c>
      <c r="M4" s="32">
        <v>114.2244224422442</v>
      </c>
      <c r="N4" s="32">
        <v>85.12270162024394</v>
      </c>
      <c r="O4" s="32">
        <v>91.23529411764706</v>
      </c>
      <c r="P4" s="32"/>
      <c r="Q4" s="32"/>
      <c r="R4" s="12">
        <f aca="true" t="shared" si="0" ref="R4:R9">SUM(B4:Q4)</f>
        <v>777.5959313742059</v>
      </c>
    </row>
    <row r="5" spans="1:18" ht="19.5" customHeight="1">
      <c r="A5" s="42" t="s">
        <v>9</v>
      </c>
      <c r="B5" s="32"/>
      <c r="C5" s="32">
        <v>93.48585690515807</v>
      </c>
      <c r="D5" s="32">
        <v>94.22651933701655</v>
      </c>
      <c r="E5" s="32"/>
      <c r="F5" s="32"/>
      <c r="G5" s="32"/>
      <c r="H5" s="32">
        <v>90.40234532955924</v>
      </c>
      <c r="I5" s="32"/>
      <c r="J5" s="32"/>
      <c r="K5" s="32"/>
      <c r="L5" s="32"/>
      <c r="M5" s="32"/>
      <c r="N5" s="32"/>
      <c r="O5" s="32"/>
      <c r="P5" s="32">
        <v>65.63414634146342</v>
      </c>
      <c r="Q5" s="32"/>
      <c r="R5" s="12">
        <f t="shared" si="0"/>
        <v>343.7488679131973</v>
      </c>
    </row>
    <row r="6" spans="1:18" ht="19.5" customHeight="1">
      <c r="A6" s="42" t="s">
        <v>8</v>
      </c>
      <c r="B6" s="32"/>
      <c r="C6" s="32"/>
      <c r="D6" s="32"/>
      <c r="E6" s="32">
        <v>79.19905213270142</v>
      </c>
      <c r="F6" s="32"/>
      <c r="G6" s="32">
        <v>91.65585480925205</v>
      </c>
      <c r="H6" s="32"/>
      <c r="I6" s="32"/>
      <c r="J6" s="32">
        <v>120</v>
      </c>
      <c r="K6" s="32">
        <v>133</v>
      </c>
      <c r="L6" s="32"/>
      <c r="M6" s="32">
        <v>127.40458015267176</v>
      </c>
      <c r="N6" s="32"/>
      <c r="O6" s="32">
        <v>96.44262295081967</v>
      </c>
      <c r="P6" s="32">
        <v>69.90243902439023</v>
      </c>
      <c r="Q6" s="32"/>
      <c r="R6" s="12">
        <f t="shared" si="0"/>
        <v>717.6045490698351</v>
      </c>
    </row>
    <row r="7" spans="1:18" ht="19.5" customHeight="1">
      <c r="A7" s="42" t="s">
        <v>13</v>
      </c>
      <c r="B7" s="32">
        <v>78.97101449275362</v>
      </c>
      <c r="C7" s="32">
        <v>82.20673635307782</v>
      </c>
      <c r="D7" s="32">
        <v>64.11420204978037</v>
      </c>
      <c r="E7" s="32">
        <v>83.93838862559242</v>
      </c>
      <c r="F7" s="32">
        <v>108.74614722809245</v>
      </c>
      <c r="G7" s="32">
        <v>92.26565582707181</v>
      </c>
      <c r="H7" s="32">
        <v>75.62954602457988</v>
      </c>
      <c r="I7" s="32"/>
      <c r="J7" s="32"/>
      <c r="K7" s="32"/>
      <c r="L7" s="32">
        <v>98.28945734508878</v>
      </c>
      <c r="M7" s="32"/>
      <c r="N7" s="32">
        <v>69.83051156016748</v>
      </c>
      <c r="O7" s="32"/>
      <c r="P7" s="32"/>
      <c r="Q7" s="32"/>
      <c r="R7" s="12">
        <f t="shared" si="0"/>
        <v>753.9916595062047</v>
      </c>
    </row>
    <row r="8" spans="1:18" ht="19.5" customHeight="1">
      <c r="A8" s="41" t="s">
        <v>6</v>
      </c>
      <c r="B8" s="32"/>
      <c r="C8" s="32"/>
      <c r="D8" s="32"/>
      <c r="E8" s="32"/>
      <c r="F8" s="32"/>
      <c r="G8" s="32"/>
      <c r="H8" s="32"/>
      <c r="I8" s="32">
        <v>74.82599299500708</v>
      </c>
      <c r="J8" s="32">
        <v>82.93699031190809</v>
      </c>
      <c r="K8" s="32"/>
      <c r="L8" s="32"/>
      <c r="M8" s="32"/>
      <c r="N8" s="32"/>
      <c r="O8" s="32"/>
      <c r="P8" s="32">
        <v>32.09756097560975</v>
      </c>
      <c r="Q8" s="32"/>
      <c r="R8" s="12">
        <f t="shared" si="0"/>
        <v>189.86054428252493</v>
      </c>
    </row>
    <row r="9" spans="1:18" ht="19.5" customHeight="1">
      <c r="A9" s="41" t="s">
        <v>15</v>
      </c>
      <c r="B9" s="32">
        <v>69.11594202898551</v>
      </c>
      <c r="C9" s="32">
        <v>79.10813823857299</v>
      </c>
      <c r="D9" s="32">
        <v>76.7937319404312</v>
      </c>
      <c r="E9" s="32">
        <v>68.77251184834124</v>
      </c>
      <c r="F9" s="32">
        <v>92.53747341614866</v>
      </c>
      <c r="G9" s="32">
        <v>82.49910910911699</v>
      </c>
      <c r="H9" s="32">
        <v>81.66061705989111</v>
      </c>
      <c r="I9" s="32">
        <v>82.33614395715877</v>
      </c>
      <c r="J9" s="32">
        <v>82.97280446529302</v>
      </c>
      <c r="K9" s="32">
        <v>112.79948805460751</v>
      </c>
      <c r="L9" s="32">
        <v>105.89364035087718</v>
      </c>
      <c r="M9" s="32"/>
      <c r="N9" s="32">
        <v>88.94574913526306</v>
      </c>
      <c r="O9" s="32"/>
      <c r="P9" s="32"/>
      <c r="Q9" s="32"/>
      <c r="R9" s="12">
        <f t="shared" si="0"/>
        <v>1023.4353496046874</v>
      </c>
    </row>
    <row r="10" spans="2:17" ht="19.5" customHeight="1">
      <c r="B10" s="18">
        <f aca="true" t="shared" si="1" ref="B10:Q10">SUM(B4,B5,B6,B7,B8,B9)</f>
        <v>211.40579710144925</v>
      </c>
      <c r="C10" s="18">
        <f t="shared" si="1"/>
        <v>254.80073149680888</v>
      </c>
      <c r="D10" s="18">
        <f t="shared" si="1"/>
        <v>235.13445332722813</v>
      </c>
      <c r="E10" s="18">
        <f t="shared" si="1"/>
        <v>231.9099526066351</v>
      </c>
      <c r="F10" s="18">
        <f t="shared" si="1"/>
        <v>305.4152113652661</v>
      </c>
      <c r="G10" s="18">
        <f t="shared" si="1"/>
        <v>266.42061974544083</v>
      </c>
      <c r="H10" s="18">
        <f t="shared" si="1"/>
        <v>247.69250841403024</v>
      </c>
      <c r="I10" s="18">
        <f t="shared" si="1"/>
        <v>241.5208263791962</v>
      </c>
      <c r="J10" s="18">
        <f t="shared" si="1"/>
        <v>285.9097947772011</v>
      </c>
      <c r="K10" s="18">
        <f t="shared" si="1"/>
        <v>372.4298221804992</v>
      </c>
      <c r="L10" s="18">
        <f t="shared" si="1"/>
        <v>312.75715603637946</v>
      </c>
      <c r="M10" s="18">
        <f t="shared" si="1"/>
        <v>241.62900259491596</v>
      </c>
      <c r="N10" s="18">
        <f t="shared" si="1"/>
        <v>243.89896231567445</v>
      </c>
      <c r="O10" s="18">
        <f t="shared" si="1"/>
        <v>187.67791706846674</v>
      </c>
      <c r="P10" s="18">
        <f t="shared" si="1"/>
        <v>167.6341463414634</v>
      </c>
      <c r="Q10" s="18">
        <f t="shared" si="1"/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3214.091221555082</v>
      </c>
    </row>
    <row r="3" spans="1:18" ht="45" customHeight="1">
      <c r="A3" s="59" t="s">
        <v>109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10</v>
      </c>
    </row>
    <row r="4" spans="1:18" ht="19.5" customHeight="1">
      <c r="A4" s="42" t="s">
        <v>87</v>
      </c>
      <c r="B4" s="32">
        <v>67.08695652173913</v>
      </c>
      <c r="C4" s="32"/>
      <c r="D4" s="32">
        <v>67.12733217926522</v>
      </c>
      <c r="E4" s="32">
        <v>67.82464454976304</v>
      </c>
      <c r="F4" s="32">
        <v>103.05692251767715</v>
      </c>
      <c r="G4" s="32"/>
      <c r="H4" s="32">
        <v>72.19694559338211</v>
      </c>
      <c r="I4" s="32">
        <v>85.29320119444324</v>
      </c>
      <c r="J4" s="32">
        <v>96.23962857570764</v>
      </c>
      <c r="K4" s="32">
        <v>120.89943609022556</v>
      </c>
      <c r="L4" s="32">
        <v>114.12715191784959</v>
      </c>
      <c r="M4" s="32">
        <v>120.47506499645472</v>
      </c>
      <c r="N4" s="32">
        <v>64.05953031130531</v>
      </c>
      <c r="O4" s="32">
        <v>69.3716814159292</v>
      </c>
      <c r="P4" s="32">
        <v>33.926829268292686</v>
      </c>
      <c r="Q4" s="32"/>
      <c r="R4" s="12">
        <f aca="true" t="shared" si="0" ref="R4:R9">SUM(B4:Q4)</f>
        <v>1081.685325132035</v>
      </c>
    </row>
    <row r="5" spans="1:18" ht="19.5" customHeight="1">
      <c r="A5" s="41" t="s">
        <v>85</v>
      </c>
      <c r="B5" s="32"/>
      <c r="C5" s="32"/>
      <c r="D5" s="32"/>
      <c r="E5" s="32"/>
      <c r="F5" s="32">
        <v>86.09804653477666</v>
      </c>
      <c r="G5" s="32">
        <v>77.03055431078472</v>
      </c>
      <c r="H5" s="32"/>
      <c r="I5" s="32">
        <v>68.20091660254909</v>
      </c>
      <c r="J5" s="32"/>
      <c r="K5" s="32">
        <v>106.88899861742048</v>
      </c>
      <c r="L5" s="32">
        <v>82.8627450980392</v>
      </c>
      <c r="M5" s="32">
        <v>97.00507614213197</v>
      </c>
      <c r="N5" s="32">
        <v>77.02148188603677</v>
      </c>
      <c r="O5" s="32">
        <v>63.78055022392833</v>
      </c>
      <c r="P5" s="32"/>
      <c r="Q5" s="32"/>
      <c r="R5" s="12">
        <f t="shared" si="0"/>
        <v>658.8883694156673</v>
      </c>
    </row>
    <row r="6" spans="1:18" ht="19.5" customHeight="1">
      <c r="A6" s="42" t="s">
        <v>16</v>
      </c>
      <c r="B6" s="32">
        <v>74.62318840579711</v>
      </c>
      <c r="C6" s="32">
        <v>85.35660320338468</v>
      </c>
      <c r="D6" s="32">
        <v>66.00094428706326</v>
      </c>
      <c r="E6" s="32"/>
      <c r="F6" s="32"/>
      <c r="G6" s="32"/>
      <c r="H6" s="32">
        <v>77.80875635611478</v>
      </c>
      <c r="I6" s="32"/>
      <c r="J6" s="32"/>
      <c r="K6" s="32">
        <v>109.518715483739</v>
      </c>
      <c r="L6" s="32"/>
      <c r="M6" s="32"/>
      <c r="N6" s="32"/>
      <c r="O6" s="32">
        <v>66.12292358803987</v>
      </c>
      <c r="P6" s="32">
        <v>46.73170731707317</v>
      </c>
      <c r="Q6" s="32"/>
      <c r="R6" s="12">
        <f t="shared" si="0"/>
        <v>526.1628386412119</v>
      </c>
    </row>
    <row r="7" spans="1:18" ht="19.5" customHeight="1">
      <c r="A7" s="42" t="s">
        <v>11</v>
      </c>
      <c r="B7" s="32"/>
      <c r="C7" s="32">
        <v>85.30806402899427</v>
      </c>
      <c r="D7" s="32"/>
      <c r="E7" s="32">
        <v>64.50710900473933</v>
      </c>
      <c r="F7" s="32">
        <v>94.17937072579831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243.9945437595319</v>
      </c>
    </row>
    <row r="8" spans="1:18" ht="19.5" customHeight="1">
      <c r="A8" s="42" t="s">
        <v>14</v>
      </c>
      <c r="B8" s="32"/>
      <c r="C8" s="32"/>
      <c r="D8" s="32"/>
      <c r="E8" s="32"/>
      <c r="F8" s="32"/>
      <c r="G8" s="32"/>
      <c r="H8" s="32"/>
      <c r="I8" s="32"/>
      <c r="J8" s="32">
        <v>90.8749164624638</v>
      </c>
      <c r="K8" s="32"/>
      <c r="L8" s="32"/>
      <c r="M8" s="32"/>
      <c r="N8" s="32"/>
      <c r="O8" s="32"/>
      <c r="P8" s="32"/>
      <c r="Q8" s="32"/>
      <c r="R8" s="12">
        <f t="shared" si="0"/>
        <v>90.8749164624638</v>
      </c>
    </row>
    <row r="9" spans="1:18" ht="19.5" customHeight="1">
      <c r="A9" s="41" t="s">
        <v>41</v>
      </c>
      <c r="B9" s="32">
        <v>47.95652173913044</v>
      </c>
      <c r="C9" s="32">
        <v>56.22327104604122</v>
      </c>
      <c r="D9" s="32">
        <v>52.444183313748525</v>
      </c>
      <c r="E9" s="32">
        <v>56.45023696682464</v>
      </c>
      <c r="F9" s="32"/>
      <c r="G9" s="32">
        <v>60.93612548985226</v>
      </c>
      <c r="H9" s="32">
        <v>58.45482156416097</v>
      </c>
      <c r="I9" s="32">
        <v>70.12995092278979</v>
      </c>
      <c r="J9" s="32">
        <v>82.43095277807757</v>
      </c>
      <c r="K9" s="32"/>
      <c r="L9" s="32"/>
      <c r="M9" s="32">
        <v>94.142091152815</v>
      </c>
      <c r="N9" s="32"/>
      <c r="O9" s="32"/>
      <c r="P9" s="32">
        <v>33.31707317073171</v>
      </c>
      <c r="Q9" s="32"/>
      <c r="R9" s="12">
        <f t="shared" si="0"/>
        <v>612.4852281441721</v>
      </c>
    </row>
    <row r="10" spans="2:17" ht="19.5" customHeight="1">
      <c r="B10" s="18">
        <f aca="true" t="shared" si="1" ref="B10:Q10">SUM(B4,B5,B6,B7,B8,B9)</f>
        <v>189.66666666666669</v>
      </c>
      <c r="C10" s="18">
        <f t="shared" si="1"/>
        <v>226.88793827842017</v>
      </c>
      <c r="D10" s="18">
        <f t="shared" si="1"/>
        <v>185.572459780077</v>
      </c>
      <c r="E10" s="18">
        <f t="shared" si="1"/>
        <v>188.781990521327</v>
      </c>
      <c r="F10" s="18">
        <f t="shared" si="1"/>
        <v>283.3343397782521</v>
      </c>
      <c r="G10" s="18">
        <f t="shared" si="1"/>
        <v>137.966679800637</v>
      </c>
      <c r="H10" s="18">
        <f t="shared" si="1"/>
        <v>208.46052351365785</v>
      </c>
      <c r="I10" s="18">
        <f t="shared" si="1"/>
        <v>223.62406871978212</v>
      </c>
      <c r="J10" s="18">
        <f t="shared" si="1"/>
        <v>269.54549781624905</v>
      </c>
      <c r="K10" s="18">
        <f t="shared" si="1"/>
        <v>337.30715019138506</v>
      </c>
      <c r="L10" s="18">
        <f t="shared" si="1"/>
        <v>196.9898970158888</v>
      </c>
      <c r="M10" s="18">
        <f t="shared" si="1"/>
        <v>311.6222322914017</v>
      </c>
      <c r="N10" s="18">
        <f t="shared" si="1"/>
        <v>141.0810121973421</v>
      </c>
      <c r="O10" s="18">
        <f t="shared" si="1"/>
        <v>199.2751552278974</v>
      </c>
      <c r="P10" s="18">
        <f t="shared" si="1"/>
        <v>113.97560975609755</v>
      </c>
      <c r="Q10" s="18">
        <f t="shared" si="1"/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65" customWidth="1"/>
    <col min="5" max="16384" width="9.00390625" style="3" customWidth="1"/>
  </cols>
  <sheetData>
    <row r="1" spans="1:4" ht="31.5" customHeight="1">
      <c r="A1" s="77" t="s">
        <v>72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62</v>
      </c>
      <c r="C3" s="72">
        <f>'METEOR BRNO'!B10</f>
        <v>260.1014492753623</v>
      </c>
      <c r="D3" s="71">
        <f aca="true" t="shared" si="0" ref="D3:D22">C3-C$3</f>
        <v>0</v>
      </c>
    </row>
    <row r="4" spans="1:8" ht="24.75" customHeight="1">
      <c r="A4" s="52" t="s">
        <v>143</v>
      </c>
      <c r="B4" s="69" t="s">
        <v>90</v>
      </c>
      <c r="C4" s="72">
        <f>'CHEECHOO TEAM'!B10</f>
        <v>259.81159420289856</v>
      </c>
      <c r="D4" s="71">
        <f t="shared" si="0"/>
        <v>-0.28985507246375164</v>
      </c>
      <c r="G4" s="4"/>
      <c r="H4" s="5"/>
    </row>
    <row r="5" spans="1:4" ht="24.75" customHeight="1">
      <c r="A5" s="52" t="s">
        <v>144</v>
      </c>
      <c r="B5" s="69" t="s">
        <v>176</v>
      </c>
      <c r="C5" s="72">
        <f>'ŠNEČEK TEAM'!B10</f>
        <v>239.5217391304348</v>
      </c>
      <c r="D5" s="71">
        <f t="shared" si="0"/>
        <v>-20.579710144927503</v>
      </c>
    </row>
    <row r="6" spans="1:4" ht="24.75" customHeight="1">
      <c r="A6" s="52" t="s">
        <v>145</v>
      </c>
      <c r="B6" s="45" t="s">
        <v>141</v>
      </c>
      <c r="C6" s="48">
        <f>'NÁHRADNÍ TERMÍN VETERÁN'!B10</f>
        <v>229.08695652173913</v>
      </c>
      <c r="D6" s="49">
        <f t="shared" si="0"/>
        <v>-31.014492753623188</v>
      </c>
    </row>
    <row r="7" spans="1:4" ht="24.75" customHeight="1">
      <c r="A7" s="52" t="s">
        <v>146</v>
      </c>
      <c r="B7" s="46" t="s">
        <v>110</v>
      </c>
      <c r="C7" s="48">
        <f>'K3 SPORT TROSKY'!B10</f>
        <v>226.18840579710144</v>
      </c>
      <c r="D7" s="49">
        <f t="shared" si="0"/>
        <v>-33.913043478260875</v>
      </c>
    </row>
    <row r="8" spans="1:4" ht="24.75" customHeight="1">
      <c r="A8" s="52" t="s">
        <v>147</v>
      </c>
      <c r="B8" s="46" t="s">
        <v>3</v>
      </c>
      <c r="C8" s="48">
        <f>'PROPÁNAJÁNA TEAM'!B10</f>
        <v>224.15942028985506</v>
      </c>
      <c r="D8" s="49">
        <f t="shared" si="0"/>
        <v>-35.94202898550725</v>
      </c>
    </row>
    <row r="9" spans="1:4" ht="24.75" customHeight="1">
      <c r="A9" s="52" t="s">
        <v>148</v>
      </c>
      <c r="B9" s="46" t="s">
        <v>69</v>
      </c>
      <c r="C9" s="48">
        <f>'NÁHRADNÍ TERMÍN'!B10</f>
        <v>220.97101449275362</v>
      </c>
      <c r="D9" s="49">
        <f t="shared" si="0"/>
        <v>-39.13043478260869</v>
      </c>
    </row>
    <row r="10" spans="1:4" ht="24.75" customHeight="1">
      <c r="A10" s="52" t="s">
        <v>149</v>
      </c>
      <c r="B10" s="46" t="s">
        <v>4</v>
      </c>
      <c r="C10" s="48">
        <f>'ŠVANDA TEAM'!B10</f>
        <v>218.07246376811594</v>
      </c>
      <c r="D10" s="49">
        <f t="shared" si="0"/>
        <v>-42.028985507246375</v>
      </c>
    </row>
    <row r="11" spans="1:4" ht="24.75" customHeight="1">
      <c r="A11" s="52" t="s">
        <v>150</v>
      </c>
      <c r="B11" s="46" t="s">
        <v>137</v>
      </c>
      <c r="C11" s="48">
        <f>'SAJDA TÝM'!B10</f>
        <v>214.59420289855072</v>
      </c>
      <c r="D11" s="49">
        <f t="shared" si="0"/>
        <v>-45.507246376811594</v>
      </c>
    </row>
    <row r="12" spans="1:4" ht="24.75" customHeight="1">
      <c r="A12" s="52" t="s">
        <v>151</v>
      </c>
      <c r="B12" s="45" t="s">
        <v>108</v>
      </c>
      <c r="C12" s="48">
        <f>'K3 SPORT VÝBĚR'!B10</f>
        <v>211.40579710144925</v>
      </c>
      <c r="D12" s="49">
        <f t="shared" si="0"/>
        <v>-48.69565217391306</v>
      </c>
    </row>
    <row r="13" spans="1:4" ht="24.75" customHeight="1">
      <c r="A13" s="52" t="s">
        <v>152</v>
      </c>
      <c r="B13" s="46" t="s">
        <v>130</v>
      </c>
      <c r="C13" s="48">
        <f>'SK TERMIT'!B10</f>
        <v>209.95652173913044</v>
      </c>
      <c r="D13" s="49">
        <f t="shared" si="0"/>
        <v>-50.144927536231876</v>
      </c>
    </row>
    <row r="14" spans="1:4" ht="24.75" customHeight="1">
      <c r="A14" s="52" t="s">
        <v>153</v>
      </c>
      <c r="B14" s="46" t="s">
        <v>46</v>
      </c>
      <c r="C14" s="48">
        <f>'OKLAHOMA TEAM'!B10</f>
        <v>206.768115942029</v>
      </c>
      <c r="D14" s="49">
        <f t="shared" si="0"/>
        <v>-53.333333333333314</v>
      </c>
    </row>
    <row r="15" spans="1:4" ht="24.75" customHeight="1">
      <c r="A15" s="52" t="s">
        <v>154</v>
      </c>
      <c r="B15" s="46" t="s">
        <v>36</v>
      </c>
      <c r="C15" s="48">
        <f>'JEN TAK TAK'!B10</f>
        <v>198.94202898550725</v>
      </c>
      <c r="D15" s="49">
        <f t="shared" si="0"/>
        <v>-61.15942028985506</v>
      </c>
    </row>
    <row r="16" spans="1:4" ht="24.75" customHeight="1">
      <c r="A16" s="52" t="s">
        <v>155</v>
      </c>
      <c r="B16" s="46" t="s">
        <v>80</v>
      </c>
      <c r="C16" s="48">
        <f>'PARDAL´S TEAM'!B10</f>
        <v>195.46376811594206</v>
      </c>
      <c r="D16" s="49">
        <f t="shared" si="0"/>
        <v>-64.63768115942025</v>
      </c>
    </row>
    <row r="17" spans="1:4" ht="27.75" customHeight="1">
      <c r="A17" s="52" t="s">
        <v>156</v>
      </c>
      <c r="B17" s="45" t="s">
        <v>109</v>
      </c>
      <c r="C17" s="48">
        <f>'K3 SPORT DIVIZE "B"'!B10</f>
        <v>189.66666666666669</v>
      </c>
      <c r="D17" s="49">
        <f t="shared" si="0"/>
        <v>-70.43478260869563</v>
      </c>
    </row>
    <row r="18" spans="1:4" ht="25.5" customHeight="1">
      <c r="A18" s="52" t="s">
        <v>157</v>
      </c>
      <c r="B18" s="46" t="s">
        <v>84</v>
      </c>
      <c r="C18" s="48">
        <f>'JAKO VÍNO'!B10</f>
        <v>184.44927536231884</v>
      </c>
      <c r="D18" s="49">
        <f t="shared" si="0"/>
        <v>-75.65217391304347</v>
      </c>
    </row>
    <row r="19" spans="1:4" ht="25.5" customHeight="1">
      <c r="A19" s="52" t="s">
        <v>158</v>
      </c>
      <c r="B19" s="46" t="s">
        <v>65</v>
      </c>
      <c r="C19" s="48">
        <f>'NÁHRADNÍ TERMÍN - JUNIORKA'!B10</f>
        <v>163.8695652173913</v>
      </c>
      <c r="D19" s="49">
        <f t="shared" si="0"/>
        <v>-96.231884057971</v>
      </c>
    </row>
    <row r="20" spans="1:4" ht="25.5" customHeight="1">
      <c r="A20" s="52" t="s">
        <v>159</v>
      </c>
      <c r="B20" s="46" t="s">
        <v>56</v>
      </c>
      <c r="C20" s="48">
        <f>'SOKOLÍ PERO'!B10</f>
        <v>131.27536231884056</v>
      </c>
      <c r="D20" s="49">
        <f t="shared" si="0"/>
        <v>-128.82608695652175</v>
      </c>
    </row>
    <row r="21" spans="1:4" ht="25.5" customHeight="1">
      <c r="A21" s="52" t="s">
        <v>160</v>
      </c>
      <c r="B21" s="46" t="s">
        <v>119</v>
      </c>
      <c r="C21" s="48">
        <f>VĚTROPLAŠI!B10</f>
        <v>104.6086956521739</v>
      </c>
      <c r="D21" s="49">
        <f t="shared" si="0"/>
        <v>-155.4927536231884</v>
      </c>
    </row>
    <row r="22" spans="1:4" ht="25.5" customHeight="1">
      <c r="A22" s="52" t="s">
        <v>161</v>
      </c>
      <c r="B22" s="46" t="s">
        <v>126</v>
      </c>
      <c r="C22" s="48">
        <f>'GLASS VISION'!B10</f>
        <v>48.53623188405797</v>
      </c>
      <c r="D22" s="49">
        <f t="shared" si="0"/>
        <v>-211.56521739130434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0" customWidth="1"/>
    <col min="18" max="18" width="11.375" style="0" customWidth="1"/>
  </cols>
  <sheetData>
    <row r="1" spans="1:18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>
        <f>SUM(R4:R9)</f>
        <v>1638.1634534224074</v>
      </c>
    </row>
    <row r="3" spans="1:18" ht="45" customHeight="1">
      <c r="A3" s="59" t="s">
        <v>110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4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112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0</v>
      </c>
    </row>
    <row r="5" spans="1:18" ht="19.5" customHeight="1">
      <c r="A5" s="42" t="s">
        <v>12</v>
      </c>
      <c r="B5" s="32">
        <v>87.66666666666667</v>
      </c>
      <c r="C5" s="32"/>
      <c r="D5" s="32">
        <v>48.57798165137614</v>
      </c>
      <c r="E5" s="32">
        <v>81.09478672985783</v>
      </c>
      <c r="F5" s="32">
        <v>55.02925258772891</v>
      </c>
      <c r="G5" s="32">
        <v>61.85606406070944</v>
      </c>
      <c r="H5" s="32">
        <v>51.61737115108707</v>
      </c>
      <c r="I5" s="32">
        <v>76.80438655771948</v>
      </c>
      <c r="J5" s="32">
        <v>67.25555869116401</v>
      </c>
      <c r="K5" s="32"/>
      <c r="L5" s="32">
        <v>79.1169998166147</v>
      </c>
      <c r="M5" s="32">
        <v>94.49873631002527</v>
      </c>
      <c r="N5" s="32">
        <v>84.5401419989077</v>
      </c>
      <c r="O5" s="32">
        <v>42.33747412008281</v>
      </c>
      <c r="P5" s="32">
        <v>71.73170731707317</v>
      </c>
      <c r="Q5" s="32"/>
      <c r="R5" s="12">
        <f t="shared" si="0"/>
        <v>902.1271276590132</v>
      </c>
    </row>
    <row r="6" spans="1:18" ht="19.5" customHeight="1">
      <c r="A6" s="42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 t="shared" si="0"/>
        <v>0</v>
      </c>
    </row>
    <row r="7" spans="1:18" ht="19.5" customHeight="1">
      <c r="A7" s="42" t="s">
        <v>114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0</v>
      </c>
    </row>
    <row r="8" spans="1:18" ht="19.5" customHeight="1">
      <c r="A8" s="41" t="s">
        <v>111</v>
      </c>
      <c r="B8" s="32">
        <v>50.85507246376812</v>
      </c>
      <c r="C8" s="32">
        <v>44.984962406015036</v>
      </c>
      <c r="D8" s="32"/>
      <c r="E8" s="32">
        <v>69.24644549763033</v>
      </c>
      <c r="F8" s="32"/>
      <c r="G8" s="32"/>
      <c r="H8" s="32"/>
      <c r="I8" s="32"/>
      <c r="J8" s="32"/>
      <c r="K8" s="32"/>
      <c r="L8" s="32"/>
      <c r="M8" s="32"/>
      <c r="N8" s="32">
        <v>64.96977971964318</v>
      </c>
      <c r="O8" s="32"/>
      <c r="P8" s="32"/>
      <c r="Q8" s="32"/>
      <c r="R8" s="12">
        <f t="shared" si="0"/>
        <v>230.05626008705667</v>
      </c>
    </row>
    <row r="9" spans="1:18" ht="19.5" customHeight="1">
      <c r="A9" s="42" t="s">
        <v>113</v>
      </c>
      <c r="B9" s="32">
        <v>87.66666666666667</v>
      </c>
      <c r="C9" s="32">
        <v>82.40902474526928</v>
      </c>
      <c r="D9" s="32"/>
      <c r="E9" s="32">
        <v>72.56398104265402</v>
      </c>
      <c r="F9" s="32">
        <v>75.70945051372603</v>
      </c>
      <c r="G9" s="32"/>
      <c r="H9" s="32">
        <v>62.247408009758075</v>
      </c>
      <c r="I9" s="32"/>
      <c r="J9" s="32"/>
      <c r="K9" s="32"/>
      <c r="L9" s="32"/>
      <c r="M9" s="32"/>
      <c r="N9" s="32">
        <v>84.13963225923904</v>
      </c>
      <c r="O9" s="32"/>
      <c r="P9" s="32">
        <v>41.243902439024396</v>
      </c>
      <c r="Q9" s="32"/>
      <c r="R9" s="12">
        <f t="shared" si="0"/>
        <v>505.9800656763375</v>
      </c>
    </row>
    <row r="10" spans="1:18" ht="19.5" customHeight="1">
      <c r="A10" s="3"/>
      <c r="B10" s="18">
        <f aca="true" t="shared" si="1" ref="B10:Q10">SUM(B4,B5,B6,B7,B8,B9)</f>
        <v>226.18840579710144</v>
      </c>
      <c r="C10" s="18">
        <f t="shared" si="1"/>
        <v>127.3939871512843</v>
      </c>
      <c r="D10" s="18">
        <f t="shared" si="1"/>
        <v>48.57798165137614</v>
      </c>
      <c r="E10" s="18">
        <f t="shared" si="1"/>
        <v>222.90521327014216</v>
      </c>
      <c r="F10" s="18">
        <f t="shared" si="1"/>
        <v>130.73870310145494</v>
      </c>
      <c r="G10" s="18">
        <f t="shared" si="1"/>
        <v>61.85606406070944</v>
      </c>
      <c r="H10" s="18">
        <f t="shared" si="1"/>
        <v>113.86477916084515</v>
      </c>
      <c r="I10" s="18">
        <f t="shared" si="1"/>
        <v>76.80438655771948</v>
      </c>
      <c r="J10" s="18">
        <f>SUM(J4,J5,J6,J7,I8,I9)</f>
        <v>67.25555869116401</v>
      </c>
      <c r="K10" s="18">
        <f t="shared" si="1"/>
        <v>0</v>
      </c>
      <c r="L10" s="18">
        <f t="shared" si="1"/>
        <v>79.1169998166147</v>
      </c>
      <c r="M10" s="18">
        <f t="shared" si="1"/>
        <v>94.49873631002527</v>
      </c>
      <c r="N10" s="18">
        <f t="shared" si="1"/>
        <v>233.64955397778994</v>
      </c>
      <c r="O10" s="18">
        <f t="shared" si="1"/>
        <v>42.33747412008281</v>
      </c>
      <c r="P10" s="18">
        <f t="shared" si="1"/>
        <v>112.97560975609757</v>
      </c>
      <c r="Q10" s="18">
        <f t="shared" si="1"/>
        <v>0</v>
      </c>
      <c r="R10" s="3"/>
    </row>
    <row r="11" spans="1:18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J1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3718.251798925281</v>
      </c>
    </row>
    <row r="3" spans="1:18" ht="45" customHeight="1">
      <c r="A3" s="61" t="s">
        <v>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17</v>
      </c>
    </row>
    <row r="4" spans="1:18" ht="19.5" customHeight="1">
      <c r="A4" s="42" t="s">
        <v>164</v>
      </c>
      <c r="B4" s="32"/>
      <c r="C4" s="32"/>
      <c r="D4" s="32">
        <v>82.64423076923075</v>
      </c>
      <c r="E4" s="32"/>
      <c r="F4" s="32"/>
      <c r="G4" s="32">
        <v>91.30569054371789</v>
      </c>
      <c r="H4" s="32"/>
      <c r="I4" s="32"/>
      <c r="J4" s="32"/>
      <c r="K4" s="32"/>
      <c r="L4" s="32"/>
      <c r="M4" s="32"/>
      <c r="N4" s="32">
        <v>88.07190970325868</v>
      </c>
      <c r="O4" s="32"/>
      <c r="P4" s="32"/>
      <c r="Q4" s="32"/>
      <c r="R4" s="12">
        <f aca="true" t="shared" si="0" ref="R4:R9">SUM(B4:Q4)</f>
        <v>262.02183101620733</v>
      </c>
    </row>
    <row r="5" spans="1:18" ht="19.5" customHeight="1">
      <c r="A5" s="41" t="s">
        <v>163</v>
      </c>
      <c r="B5" s="32"/>
      <c r="C5" s="32">
        <v>50.49187339606501</v>
      </c>
      <c r="D5" s="32">
        <v>54.00622060385374</v>
      </c>
      <c r="E5" s="32">
        <v>82.04265402843602</v>
      </c>
      <c r="F5" s="32"/>
      <c r="G5" s="32">
        <v>75.47398316554535</v>
      </c>
      <c r="H5" s="32">
        <v>58.46158714086824</v>
      </c>
      <c r="I5" s="32"/>
      <c r="J5" s="32"/>
      <c r="K5" s="32"/>
      <c r="L5" s="32"/>
      <c r="M5" s="32"/>
      <c r="N5" s="32">
        <v>74.7276533770253</v>
      </c>
      <c r="O5" s="32"/>
      <c r="P5" s="32">
        <v>44.292682926829265</v>
      </c>
      <c r="Q5" s="32"/>
      <c r="R5" s="12">
        <f t="shared" si="0"/>
        <v>439.49665463862294</v>
      </c>
    </row>
    <row r="6" spans="1:18" ht="19.5" customHeight="1">
      <c r="A6" s="42" t="s">
        <v>165</v>
      </c>
      <c r="B6" s="32">
        <v>70.27536231884058</v>
      </c>
      <c r="C6" s="32">
        <v>87.52638112973307</v>
      </c>
      <c r="D6" s="32">
        <v>67.71844660194175</v>
      </c>
      <c r="E6" s="32">
        <v>84.41232227488152</v>
      </c>
      <c r="F6" s="32">
        <v>106.8732624693377</v>
      </c>
      <c r="G6" s="32"/>
      <c r="H6" s="32">
        <v>77.80248190279214</v>
      </c>
      <c r="I6" s="32">
        <v>87.76059498163029</v>
      </c>
      <c r="J6" s="32">
        <v>97.45958513901738</v>
      </c>
      <c r="K6" s="32">
        <v>122.34798184857893</v>
      </c>
      <c r="L6" s="32">
        <v>111.06007582385534</v>
      </c>
      <c r="M6" s="32">
        <v>118.1012658227848</v>
      </c>
      <c r="N6" s="32"/>
      <c r="O6" s="32">
        <v>76.24595219737856</v>
      </c>
      <c r="P6" s="32"/>
      <c r="Q6" s="32"/>
      <c r="R6" s="12">
        <f t="shared" si="0"/>
        <v>1107.5837125107719</v>
      </c>
    </row>
    <row r="7" spans="1:18" ht="19.5" customHeight="1">
      <c r="A7" s="42" t="s">
        <v>168</v>
      </c>
      <c r="B7" s="32"/>
      <c r="C7" s="32"/>
      <c r="D7" s="32"/>
      <c r="E7" s="32"/>
      <c r="F7" s="32"/>
      <c r="G7" s="32"/>
      <c r="H7" s="32"/>
      <c r="I7" s="32"/>
      <c r="J7" s="32">
        <v>89.5642905167183</v>
      </c>
      <c r="K7" s="32"/>
      <c r="L7" s="32"/>
      <c r="M7" s="32"/>
      <c r="N7" s="32"/>
      <c r="O7" s="32">
        <v>76.77685736474243</v>
      </c>
      <c r="P7" s="32">
        <v>57.70731707317073</v>
      </c>
      <c r="Q7" s="32"/>
      <c r="R7" s="12">
        <f t="shared" si="0"/>
        <v>224.04846495463147</v>
      </c>
    </row>
    <row r="8" spans="1:18" ht="19.5" customHeight="1">
      <c r="A8" s="42" t="s">
        <v>166</v>
      </c>
      <c r="B8" s="32">
        <v>85.92753623188406</v>
      </c>
      <c r="C8" s="32"/>
      <c r="D8" s="32"/>
      <c r="E8" s="32">
        <v>98.6303317535545</v>
      </c>
      <c r="F8" s="32">
        <v>103.70506346067486</v>
      </c>
      <c r="G8" s="32">
        <v>80.82962031891195</v>
      </c>
      <c r="H8" s="32">
        <v>72.15421303656596</v>
      </c>
      <c r="I8" s="32">
        <v>93.08500477554918</v>
      </c>
      <c r="J8" s="32"/>
      <c r="K8" s="32">
        <v>118.38171858952414</v>
      </c>
      <c r="L8" s="32">
        <v>113.39299086416055</v>
      </c>
      <c r="M8" s="32">
        <v>120.24045261669023</v>
      </c>
      <c r="N8" s="32">
        <v>82.26451847806298</v>
      </c>
      <c r="O8" s="32"/>
      <c r="P8" s="32"/>
      <c r="Q8" s="32"/>
      <c r="R8" s="12">
        <f t="shared" si="0"/>
        <v>968.6114501255785</v>
      </c>
    </row>
    <row r="9" spans="1:18" ht="19.5" customHeight="1">
      <c r="A9" s="41" t="s">
        <v>167</v>
      </c>
      <c r="B9" s="32">
        <v>67.95652173913044</v>
      </c>
      <c r="C9" s="32"/>
      <c r="D9" s="32"/>
      <c r="E9" s="32"/>
      <c r="F9" s="32">
        <v>84.74683795008366</v>
      </c>
      <c r="G9" s="32"/>
      <c r="H9" s="32"/>
      <c r="I9" s="32">
        <v>79.81933174415899</v>
      </c>
      <c r="J9" s="32">
        <v>77.68059319959752</v>
      </c>
      <c r="K9" s="32">
        <v>106.01649263198985</v>
      </c>
      <c r="L9" s="32">
        <v>95.69110073062642</v>
      </c>
      <c r="M9" s="32">
        <v>98.54073410922112</v>
      </c>
      <c r="N9" s="32"/>
      <c r="O9" s="32">
        <v>46.501488208807146</v>
      </c>
      <c r="P9" s="32">
        <v>59.536585365853654</v>
      </c>
      <c r="Q9" s="32"/>
      <c r="R9" s="12">
        <f t="shared" si="0"/>
        <v>716.4896856794688</v>
      </c>
    </row>
    <row r="10" spans="2:17" ht="19.5" customHeight="1">
      <c r="B10" s="18">
        <f aca="true" t="shared" si="1" ref="B10:Q10">SUM(B4,B5,B6,B7,B8,B9)</f>
        <v>224.15942028985506</v>
      </c>
      <c r="C10" s="18">
        <f t="shared" si="1"/>
        <v>138.01825452579808</v>
      </c>
      <c r="D10" s="18">
        <f t="shared" si="1"/>
        <v>204.36889797502624</v>
      </c>
      <c r="E10" s="18">
        <f t="shared" si="1"/>
        <v>265.08530805687207</v>
      </c>
      <c r="F10" s="18">
        <f t="shared" si="1"/>
        <v>295.3251638800962</v>
      </c>
      <c r="G10" s="18">
        <f t="shared" si="1"/>
        <v>247.6092940281752</v>
      </c>
      <c r="H10" s="18">
        <f t="shared" si="1"/>
        <v>208.41828208022633</v>
      </c>
      <c r="I10" s="18">
        <f t="shared" si="1"/>
        <v>260.66493150133846</v>
      </c>
      <c r="J10" s="18">
        <f t="shared" si="1"/>
        <v>264.7044688553332</v>
      </c>
      <c r="K10" s="18">
        <f t="shared" si="1"/>
        <v>346.7461930700929</v>
      </c>
      <c r="L10" s="18">
        <f t="shared" si="1"/>
        <v>320.1441674186423</v>
      </c>
      <c r="M10" s="18">
        <f t="shared" si="1"/>
        <v>336.88245254869616</v>
      </c>
      <c r="N10" s="18">
        <f t="shared" si="1"/>
        <v>245.06408155834697</v>
      </c>
      <c r="O10" s="18">
        <f t="shared" si="1"/>
        <v>199.52429777092811</v>
      </c>
      <c r="P10" s="18">
        <f t="shared" si="1"/>
        <v>161.53658536585365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3460.4477090237338</v>
      </c>
    </row>
    <row r="3" spans="1:18" ht="45" customHeight="1">
      <c r="A3" s="59" t="s">
        <v>18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1" t="s">
        <v>19</v>
      </c>
    </row>
    <row r="4" spans="1:18" ht="19.5" customHeight="1">
      <c r="A4" s="41" t="s">
        <v>54</v>
      </c>
      <c r="B4" s="34">
        <v>81.28985507246377</v>
      </c>
      <c r="C4" s="34"/>
      <c r="D4" s="34">
        <v>67.75500291431902</v>
      </c>
      <c r="E4" s="34">
        <v>86.78199052132702</v>
      </c>
      <c r="F4" s="34">
        <v>79.20316505070768</v>
      </c>
      <c r="G4" s="34">
        <v>80.73017238750982</v>
      </c>
      <c r="H4" s="34">
        <v>68.99515188243313</v>
      </c>
      <c r="I4" s="34">
        <v>71.39892715979673</v>
      </c>
      <c r="J4" s="34"/>
      <c r="K4" s="34"/>
      <c r="L4" s="34"/>
      <c r="M4" s="34"/>
      <c r="N4" s="34">
        <v>86.70653559075187</v>
      </c>
      <c r="O4" s="34"/>
      <c r="P4" s="34">
        <v>68.6829268292683</v>
      </c>
      <c r="Q4" s="34"/>
      <c r="R4" s="44">
        <f aca="true" t="shared" si="0" ref="R4:R9">SUM(B4:Q4)</f>
        <v>691.5437274085773</v>
      </c>
    </row>
    <row r="5" spans="1:18" ht="19.5" customHeight="1">
      <c r="A5" s="41" t="s">
        <v>34</v>
      </c>
      <c r="B5" s="34"/>
      <c r="C5" s="34">
        <v>82.7712781515063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4">
        <f t="shared" si="0"/>
        <v>82.7712781515063</v>
      </c>
    </row>
    <row r="6" spans="1:18" ht="19.5" customHeight="1">
      <c r="A6" s="42" t="s">
        <v>33</v>
      </c>
      <c r="B6" s="34"/>
      <c r="C6" s="34">
        <v>94.28811282740092</v>
      </c>
      <c r="D6" s="34">
        <v>75.14115092290987</v>
      </c>
      <c r="E6" s="34">
        <v>90.0995260663507</v>
      </c>
      <c r="F6" s="34">
        <v>119.14938291766794</v>
      </c>
      <c r="G6" s="34">
        <v>90.06795416917063</v>
      </c>
      <c r="H6" s="34">
        <v>87.387361029842</v>
      </c>
      <c r="I6" s="34">
        <v>92.4393479909022</v>
      </c>
      <c r="J6" s="34">
        <v>98.22134533116977</v>
      </c>
      <c r="K6" s="34">
        <v>129.52948006708812</v>
      </c>
      <c r="L6" s="34">
        <v>116.12243322525859</v>
      </c>
      <c r="M6" s="34">
        <v>127.15736040609134</v>
      </c>
      <c r="N6" s="34"/>
      <c r="O6" s="34">
        <v>69.29448709002092</v>
      </c>
      <c r="P6" s="34">
        <v>66.2439024390244</v>
      </c>
      <c r="Q6" s="34"/>
      <c r="R6" s="44">
        <f t="shared" si="0"/>
        <v>1255.1418444828976</v>
      </c>
    </row>
    <row r="7" spans="1:18" ht="19.5" customHeight="1">
      <c r="A7" s="42" t="s">
        <v>21</v>
      </c>
      <c r="B7" s="34">
        <v>64.18840579710145</v>
      </c>
      <c r="C7" s="34"/>
      <c r="D7" s="34"/>
      <c r="E7" s="34"/>
      <c r="F7" s="34"/>
      <c r="G7" s="34">
        <v>84.82777957164247</v>
      </c>
      <c r="H7" s="34"/>
      <c r="I7" s="34"/>
      <c r="J7" s="34">
        <v>100.87893231649188</v>
      </c>
      <c r="K7" s="34"/>
      <c r="L7" s="34"/>
      <c r="M7" s="34"/>
      <c r="N7" s="34">
        <v>75.49226288002913</v>
      </c>
      <c r="O7" s="34">
        <v>81.82727147005944</v>
      </c>
      <c r="P7" s="34"/>
      <c r="Q7" s="34"/>
      <c r="R7" s="44">
        <f t="shared" si="0"/>
        <v>407.2146520353244</v>
      </c>
    </row>
    <row r="8" spans="1:18" ht="19.5" customHeight="1">
      <c r="A8" s="42" t="s">
        <v>32</v>
      </c>
      <c r="B8" s="34"/>
      <c r="C8" s="34">
        <v>65.11756726203933</v>
      </c>
      <c r="D8" s="34">
        <v>68.70808678500985</v>
      </c>
      <c r="E8" s="34">
        <v>82.04265402843602</v>
      </c>
      <c r="F8" s="34">
        <v>98.40309934507887</v>
      </c>
      <c r="G8" s="34"/>
      <c r="H8" s="34"/>
      <c r="I8" s="34"/>
      <c r="J8" s="34"/>
      <c r="K8" s="34">
        <v>100.79630300833635</v>
      </c>
      <c r="L8" s="34"/>
      <c r="M8" s="34"/>
      <c r="N8" s="34"/>
      <c r="O8" s="34"/>
      <c r="P8" s="34">
        <v>66.85365853658537</v>
      </c>
      <c r="Q8" s="34"/>
      <c r="R8" s="44">
        <f t="shared" si="0"/>
        <v>481.9213689654858</v>
      </c>
    </row>
    <row r="9" spans="1:18" ht="19.5" customHeight="1">
      <c r="A9" s="42" t="s">
        <v>22</v>
      </c>
      <c r="B9" s="34">
        <v>72.59420289855073</v>
      </c>
      <c r="C9" s="34"/>
      <c r="D9" s="34"/>
      <c r="E9" s="34"/>
      <c r="F9" s="34"/>
      <c r="G9" s="34"/>
      <c r="H9" s="34">
        <v>81.14926987560843</v>
      </c>
      <c r="I9" s="34">
        <v>87.3003954325321</v>
      </c>
      <c r="J9" s="34"/>
      <c r="K9" s="34"/>
      <c r="L9" s="34">
        <v>111.59037558685446</v>
      </c>
      <c r="M9" s="34">
        <v>113.8921761998685</v>
      </c>
      <c r="N9" s="34">
        <v>75.32841798652831</v>
      </c>
      <c r="O9" s="34"/>
      <c r="P9" s="34"/>
      <c r="Q9" s="34"/>
      <c r="R9" s="44">
        <f t="shared" si="0"/>
        <v>541.8548379799425</v>
      </c>
    </row>
    <row r="10" spans="2:17" ht="19.5" customHeight="1">
      <c r="B10" s="18">
        <f aca="true" t="shared" si="1" ref="B10:Q10">SUM(B4,B5,B6,B7,B8,B9)</f>
        <v>218.07246376811594</v>
      </c>
      <c r="C10" s="18">
        <f t="shared" si="1"/>
        <v>242.17695824094656</v>
      </c>
      <c r="D10" s="18">
        <f t="shared" si="1"/>
        <v>211.60424062223876</v>
      </c>
      <c r="E10" s="18">
        <f t="shared" si="1"/>
        <v>258.9241706161137</v>
      </c>
      <c r="F10" s="18">
        <f t="shared" si="1"/>
        <v>296.7556473134545</v>
      </c>
      <c r="G10" s="18">
        <f t="shared" si="1"/>
        <v>255.62590612832292</v>
      </c>
      <c r="H10" s="18">
        <f t="shared" si="1"/>
        <v>237.53178278788357</v>
      </c>
      <c r="I10" s="18">
        <f t="shared" si="1"/>
        <v>251.13867058323103</v>
      </c>
      <c r="J10" s="18">
        <f t="shared" si="1"/>
        <v>199.10027764766164</v>
      </c>
      <c r="K10" s="18">
        <f t="shared" si="1"/>
        <v>230.32578307542445</v>
      </c>
      <c r="L10" s="18">
        <f t="shared" si="1"/>
        <v>227.71280881211305</v>
      </c>
      <c r="M10" s="18">
        <f t="shared" si="1"/>
        <v>241.04953660595984</v>
      </c>
      <c r="N10" s="18">
        <f t="shared" si="1"/>
        <v>237.52721645730932</v>
      </c>
      <c r="O10" s="18">
        <f t="shared" si="1"/>
        <v>151.12175856008037</v>
      </c>
      <c r="P10" s="18">
        <f t="shared" si="1"/>
        <v>201.78048780487808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3918.5425575422396</v>
      </c>
    </row>
    <row r="3" spans="1:18" ht="45" customHeight="1">
      <c r="A3" s="59" t="s">
        <v>69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23</v>
      </c>
    </row>
    <row r="4" spans="1:18" ht="19.5" customHeight="1">
      <c r="A4" s="41" t="s">
        <v>25</v>
      </c>
      <c r="B4" s="32">
        <v>71.14492753623188</v>
      </c>
      <c r="C4" s="32">
        <v>96.18655692729767</v>
      </c>
      <c r="D4" s="32">
        <v>61.2521769418321</v>
      </c>
      <c r="E4" s="32">
        <v>73.98578199052133</v>
      </c>
      <c r="F4" s="32">
        <v>84.22530783971179</v>
      </c>
      <c r="G4" s="32">
        <v>74.97048342630994</v>
      </c>
      <c r="H4" s="32">
        <v>68.04477611940298</v>
      </c>
      <c r="I4" s="32">
        <v>79.16593782301025</v>
      </c>
      <c r="J4" s="32">
        <v>83.51463307514175</v>
      </c>
      <c r="K4" s="32">
        <v>107.14527797046874</v>
      </c>
      <c r="L4" s="32">
        <v>94.3781591630422</v>
      </c>
      <c r="M4" s="32"/>
      <c r="N4" s="32"/>
      <c r="O4" s="32">
        <v>56.06274436790168</v>
      </c>
      <c r="P4" s="32">
        <v>83.92682926829268</v>
      </c>
      <c r="Q4" s="32"/>
      <c r="R4" s="12">
        <f aca="true" t="shared" si="0" ref="R4:R9">SUM(B4:Q4)</f>
        <v>1034.0035924491651</v>
      </c>
    </row>
    <row r="5" spans="1:18" ht="19.5" customHeight="1">
      <c r="A5" s="42" t="s">
        <v>116</v>
      </c>
      <c r="B5" s="32">
        <v>76.94202898550725</v>
      </c>
      <c r="C5" s="32"/>
      <c r="D5" s="32">
        <v>77.34042553191489</v>
      </c>
      <c r="E5" s="32">
        <v>77.77725118483413</v>
      </c>
      <c r="F5" s="32">
        <v>110.0527199064264</v>
      </c>
      <c r="G5" s="32">
        <v>102.3160919048771</v>
      </c>
      <c r="H5" s="32"/>
      <c r="I5" s="32">
        <v>90.46731911272269</v>
      </c>
      <c r="J5" s="32"/>
      <c r="K5" s="32"/>
      <c r="L5" s="32">
        <v>110.49905838041431</v>
      </c>
      <c r="M5" s="32">
        <v>116.50847457627117</v>
      </c>
      <c r="N5" s="32">
        <v>84.30347715273984</v>
      </c>
      <c r="O5" s="32"/>
      <c r="P5" s="32"/>
      <c r="Q5" s="32"/>
      <c r="R5" s="12">
        <f t="shared" si="0"/>
        <v>846.2068467357078</v>
      </c>
    </row>
    <row r="6" spans="1:18" ht="19.5" customHeight="1">
      <c r="A6" s="42" t="s">
        <v>35</v>
      </c>
      <c r="B6" s="32"/>
      <c r="C6" s="32"/>
      <c r="D6" s="32"/>
      <c r="E6" s="32"/>
      <c r="F6" s="32"/>
      <c r="G6" s="32"/>
      <c r="H6" s="32">
        <v>81.43173798968604</v>
      </c>
      <c r="I6" s="32"/>
      <c r="J6" s="32">
        <v>102.2112403100775</v>
      </c>
      <c r="K6" s="32"/>
      <c r="L6" s="32"/>
      <c r="M6" s="32"/>
      <c r="N6" s="32"/>
      <c r="O6" s="32">
        <v>82.53118459606527</v>
      </c>
      <c r="P6" s="32">
        <v>88.1951219512195</v>
      </c>
      <c r="Q6" s="32"/>
      <c r="R6" s="12">
        <f t="shared" si="0"/>
        <v>354.36928484704833</v>
      </c>
    </row>
    <row r="7" spans="1:18" ht="19.5" customHeight="1">
      <c r="A7" s="42" t="s">
        <v>73</v>
      </c>
      <c r="B7" s="32"/>
      <c r="C7" s="32">
        <v>89.19886003799874</v>
      </c>
      <c r="D7" s="32"/>
      <c r="E7" s="32">
        <v>79.67298578199052</v>
      </c>
      <c r="F7" s="32">
        <v>109.70259830719549</v>
      </c>
      <c r="G7" s="32"/>
      <c r="H7" s="32"/>
      <c r="I7" s="32"/>
      <c r="J7" s="32">
        <v>85.74317064098854</v>
      </c>
      <c r="K7" s="32">
        <v>117.21882035119316</v>
      </c>
      <c r="L7" s="32"/>
      <c r="M7" s="32">
        <v>116.37184115523465</v>
      </c>
      <c r="N7" s="32"/>
      <c r="O7" s="32"/>
      <c r="P7" s="32"/>
      <c r="Q7" s="32"/>
      <c r="R7" s="12">
        <f t="shared" si="0"/>
        <v>597.908276274601</v>
      </c>
    </row>
    <row r="8" spans="1:18" ht="19.5" customHeight="1">
      <c r="A8" s="41" t="s">
        <v>24</v>
      </c>
      <c r="B8" s="32">
        <v>72.8840579710145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>
        <v>91.3953488372093</v>
      </c>
      <c r="N8" s="32">
        <v>70.94101583833971</v>
      </c>
      <c r="O8" s="32"/>
      <c r="P8" s="32">
        <v>61.97560975609756</v>
      </c>
      <c r="Q8" s="32"/>
      <c r="R8" s="12">
        <f t="shared" si="0"/>
        <v>297.1960324026611</v>
      </c>
    </row>
    <row r="9" spans="1:18" ht="19.5" customHeight="1">
      <c r="A9" s="42" t="s">
        <v>115</v>
      </c>
      <c r="B9" s="32"/>
      <c r="C9" s="32">
        <v>91.61237785016287</v>
      </c>
      <c r="D9" s="32">
        <v>78.14311594202897</v>
      </c>
      <c r="E9" s="32"/>
      <c r="F9" s="32"/>
      <c r="G9" s="32">
        <v>86.24102906478775</v>
      </c>
      <c r="H9" s="32">
        <v>77.60226882090063</v>
      </c>
      <c r="I9" s="32">
        <v>85.22678727396939</v>
      </c>
      <c r="J9" s="32"/>
      <c r="K9" s="32">
        <v>114.33492770953363</v>
      </c>
      <c r="L9" s="32">
        <v>100.61819346572709</v>
      </c>
      <c r="M9" s="32"/>
      <c r="N9" s="32">
        <v>89.20061896959767</v>
      </c>
      <c r="O9" s="32">
        <v>65.8792057363486</v>
      </c>
      <c r="P9" s="32"/>
      <c r="Q9" s="32"/>
      <c r="R9" s="12">
        <f t="shared" si="0"/>
        <v>788.8585248330567</v>
      </c>
    </row>
    <row r="10" spans="2:17" ht="19.5" customHeight="1">
      <c r="B10" s="18">
        <f aca="true" t="shared" si="1" ref="B10:Q10">SUM(B4,B5,B6,B7,B8,B9)</f>
        <v>220.97101449275362</v>
      </c>
      <c r="C10" s="18">
        <f t="shared" si="1"/>
        <v>276.9977948154593</v>
      </c>
      <c r="D10" s="18">
        <f t="shared" si="1"/>
        <v>216.73571841577595</v>
      </c>
      <c r="E10" s="18">
        <f t="shared" si="1"/>
        <v>231.436018957346</v>
      </c>
      <c r="F10" s="18">
        <f t="shared" si="1"/>
        <v>303.9806260533337</v>
      </c>
      <c r="G10" s="18">
        <f t="shared" si="1"/>
        <v>263.5276043959748</v>
      </c>
      <c r="H10" s="18">
        <f t="shared" si="1"/>
        <v>227.07878292998964</v>
      </c>
      <c r="I10" s="18">
        <f t="shared" si="1"/>
        <v>254.86004420970235</v>
      </c>
      <c r="J10" s="18">
        <f t="shared" si="1"/>
        <v>271.46904402620777</v>
      </c>
      <c r="K10" s="18">
        <f t="shared" si="1"/>
        <v>338.69902603119556</v>
      </c>
      <c r="L10" s="18">
        <f t="shared" si="1"/>
        <v>305.4954110091836</v>
      </c>
      <c r="M10" s="18">
        <f t="shared" si="1"/>
        <v>324.2756645687151</v>
      </c>
      <c r="N10" s="18">
        <f t="shared" si="1"/>
        <v>244.4451119606772</v>
      </c>
      <c r="O10" s="18">
        <f t="shared" si="1"/>
        <v>204.47313470031554</v>
      </c>
      <c r="P10" s="18">
        <f t="shared" si="1"/>
        <v>234.09756097560975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625" style="3" customWidth="1"/>
    <col min="19" max="16384" width="9.00390625" style="3" customWidth="1"/>
  </cols>
  <sheetData>
    <row r="2" ht="18" customHeight="1">
      <c r="R2" s="10">
        <f>SUM(R4:R9)</f>
        <v>938.4527546957449</v>
      </c>
    </row>
    <row r="3" spans="1:18" ht="45" customHeight="1">
      <c r="A3" s="59" t="s">
        <v>90</v>
      </c>
      <c r="B3" s="11">
        <v>1</v>
      </c>
      <c r="C3" s="14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2">
        <f aca="true" t="shared" si="0" ref="R4:R9">SUM(B4:Q4)</f>
        <v>0</v>
      </c>
    </row>
    <row r="5" spans="1:18" ht="19.5" customHeight="1">
      <c r="A5" s="42" t="s">
        <v>28</v>
      </c>
      <c r="B5" s="33"/>
      <c r="C5" s="33"/>
      <c r="D5" s="33"/>
      <c r="E5" s="33"/>
      <c r="F5" s="33"/>
      <c r="G5" s="33"/>
      <c r="H5" s="33">
        <v>63.302277432712216</v>
      </c>
      <c r="I5" s="33"/>
      <c r="J5" s="33"/>
      <c r="K5" s="33"/>
      <c r="L5" s="33"/>
      <c r="M5" s="33"/>
      <c r="N5" s="33"/>
      <c r="O5" s="33"/>
      <c r="P5" s="33"/>
      <c r="Q5" s="33"/>
      <c r="R5" s="12">
        <f t="shared" si="0"/>
        <v>63.302277432712216</v>
      </c>
    </row>
    <row r="6" spans="1:18" ht="19.5" customHeight="1">
      <c r="A6" s="42" t="s">
        <v>26</v>
      </c>
      <c r="B6" s="33">
        <v>73.7536231884058</v>
      </c>
      <c r="C6" s="33"/>
      <c r="D6" s="33"/>
      <c r="E6" s="33">
        <v>82.51658767772511</v>
      </c>
      <c r="F6" s="33">
        <v>87.04994383369727</v>
      </c>
      <c r="G6" s="33"/>
      <c r="H6" s="33"/>
      <c r="I6" s="33">
        <v>68.67038962965961</v>
      </c>
      <c r="J6" s="33"/>
      <c r="K6" s="33"/>
      <c r="L6" s="33"/>
      <c r="M6" s="33"/>
      <c r="N6" s="33"/>
      <c r="O6" s="33"/>
      <c r="P6" s="33">
        <v>29.04878048780488</v>
      </c>
      <c r="Q6" s="33"/>
      <c r="R6" s="12">
        <f t="shared" si="0"/>
        <v>341.0393248172927</v>
      </c>
    </row>
    <row r="7" spans="1:18" ht="19.5" customHeight="1">
      <c r="A7" s="41" t="s">
        <v>30</v>
      </c>
      <c r="B7" s="33">
        <v>85.05797101449275</v>
      </c>
      <c r="C7" s="33"/>
      <c r="D7" s="33"/>
      <c r="E7" s="33">
        <v>68.29857819905213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2">
        <f t="shared" si="0"/>
        <v>153.3565492135449</v>
      </c>
    </row>
    <row r="8" spans="1:18" ht="19.5" customHeight="1">
      <c r="A8" s="41" t="s">
        <v>55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2">
        <f t="shared" si="0"/>
        <v>0</v>
      </c>
    </row>
    <row r="9" spans="1:18" ht="19.5" customHeight="1">
      <c r="A9" s="42" t="s">
        <v>29</v>
      </c>
      <c r="B9" s="33">
        <v>101</v>
      </c>
      <c r="C9" s="33"/>
      <c r="D9" s="33"/>
      <c r="E9" s="33">
        <v>101</v>
      </c>
      <c r="F9" s="33">
        <v>86.35709266921698</v>
      </c>
      <c r="G9" s="33"/>
      <c r="H9" s="33"/>
      <c r="I9" s="33"/>
      <c r="J9" s="33"/>
      <c r="K9" s="33"/>
      <c r="L9" s="33">
        <v>92.39751056297818</v>
      </c>
      <c r="M9" s="33"/>
      <c r="N9" s="33"/>
      <c r="O9" s="33"/>
      <c r="P9" s="33"/>
      <c r="Q9" s="33"/>
      <c r="R9" s="12">
        <f t="shared" si="0"/>
        <v>380.75460323219517</v>
      </c>
    </row>
    <row r="10" spans="2:17" ht="19.5" customHeight="1">
      <c r="B10" s="18">
        <f aca="true" t="shared" si="1" ref="B10:Q10">SUM(B4,B5,B6,B7,B8,B9)</f>
        <v>259.81159420289856</v>
      </c>
      <c r="C10" s="18">
        <f t="shared" si="1"/>
        <v>0</v>
      </c>
      <c r="D10" s="18">
        <f t="shared" si="1"/>
        <v>0</v>
      </c>
      <c r="E10" s="18">
        <f t="shared" si="1"/>
        <v>251.81516587677726</v>
      </c>
      <c r="F10" s="18">
        <f t="shared" si="1"/>
        <v>173.40703650291425</v>
      </c>
      <c r="G10" s="18">
        <f>SUM(G4,G5,G6,G7,G8,G9)</f>
        <v>0</v>
      </c>
      <c r="H10" s="18">
        <f>SUM(H4,H5,H6,H7,H8,H9)</f>
        <v>63.302277432712216</v>
      </c>
      <c r="I10" s="18">
        <f t="shared" si="1"/>
        <v>68.67038962965961</v>
      </c>
      <c r="J10" s="18">
        <f t="shared" si="1"/>
        <v>0</v>
      </c>
      <c r="K10" s="18">
        <f t="shared" si="1"/>
        <v>0</v>
      </c>
      <c r="L10" s="18">
        <f t="shared" si="1"/>
        <v>92.39751056297818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29.04878048780488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0.25390625" style="3" customWidth="1"/>
    <col min="19" max="16384" width="9.00390625" style="3" customWidth="1"/>
  </cols>
  <sheetData>
    <row r="2" ht="18" customHeight="1">
      <c r="R2" s="10">
        <f>SUM(R4:R9)</f>
        <v>501.2718174492687</v>
      </c>
    </row>
    <row r="3" spans="1:18" ht="45" customHeight="1">
      <c r="A3" s="59" t="s">
        <v>36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31</v>
      </c>
    </row>
    <row r="4" spans="1:18" ht="19.5" customHeight="1">
      <c r="A4" s="42" t="s">
        <v>74</v>
      </c>
      <c r="B4" s="33">
        <v>65.6376811594203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2">
        <f aca="true" t="shared" si="0" ref="R4:R9">SUM(B4:Q4)</f>
        <v>65.6376811594203</v>
      </c>
    </row>
    <row r="5" spans="1:18" ht="19.5" customHeight="1">
      <c r="A5" s="41" t="s">
        <v>75</v>
      </c>
      <c r="B5" s="33">
        <v>70.27536231884058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>
        <v>49.78048780487805</v>
      </c>
      <c r="Q5" s="33"/>
      <c r="R5" s="12">
        <f t="shared" si="0"/>
        <v>120.05585012371863</v>
      </c>
    </row>
    <row r="6" spans="1:18" ht="19.5" customHeight="1">
      <c r="A6" s="42" t="s">
        <v>37</v>
      </c>
      <c r="B6" s="33"/>
      <c r="C6" s="33"/>
      <c r="D6" s="33"/>
      <c r="E6" s="33">
        <v>84.41232227488152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>
        <v>65.63414634146342</v>
      </c>
      <c r="Q6" s="33"/>
      <c r="R6" s="12">
        <f t="shared" si="0"/>
        <v>150.04646861634495</v>
      </c>
    </row>
    <row r="7" spans="1:18" ht="19.5" customHeight="1">
      <c r="A7" s="41" t="s">
        <v>39</v>
      </c>
      <c r="B7" s="33">
        <v>63.02898550724638</v>
      </c>
      <c r="C7" s="33"/>
      <c r="D7" s="33"/>
      <c r="E7" s="33">
        <v>58.81990521327014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>
        <v>43.68292682926829</v>
      </c>
      <c r="Q7" s="33"/>
      <c r="R7" s="12">
        <f t="shared" si="0"/>
        <v>165.53181754978482</v>
      </c>
    </row>
    <row r="8" spans="1:18" ht="19.5" customHeight="1">
      <c r="A8" s="43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2">
        <f t="shared" si="0"/>
        <v>0</v>
      </c>
    </row>
    <row r="9" spans="1:18" ht="19.5" customHeight="1">
      <c r="A9" s="42" t="s">
        <v>38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2">
        <f t="shared" si="0"/>
        <v>0</v>
      </c>
    </row>
    <row r="10" spans="2:17" ht="19.5" customHeight="1">
      <c r="B10" s="18">
        <f aca="true" t="shared" si="1" ref="B10:Q10">SUM(B4,B5,B6,B7,B8,B9)</f>
        <v>198.94202898550725</v>
      </c>
      <c r="C10" s="18">
        <f t="shared" si="1"/>
        <v>0</v>
      </c>
      <c r="D10" s="18">
        <f t="shared" si="1"/>
        <v>0</v>
      </c>
      <c r="E10" s="18">
        <f t="shared" si="1"/>
        <v>143.23222748815166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159.09756097560975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2912.5020432590645</v>
      </c>
    </row>
    <row r="3" spans="1:18" ht="45" customHeight="1">
      <c r="A3" s="62" t="s">
        <v>80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45</v>
      </c>
      <c r="B4" s="32">
        <v>75.78260869565217</v>
      </c>
      <c r="C4" s="32"/>
      <c r="D4" s="32"/>
      <c r="E4" s="32">
        <v>97.2085308056872</v>
      </c>
      <c r="F4" s="32">
        <v>101.41955062379304</v>
      </c>
      <c r="G4" s="32">
        <v>80.49591801870373</v>
      </c>
      <c r="H4" s="32"/>
      <c r="I4" s="32">
        <v>82.94453062764666</v>
      </c>
      <c r="J4" s="32">
        <v>93.76111375149246</v>
      </c>
      <c r="K4" s="32">
        <v>116.21654988321654</v>
      </c>
      <c r="L4" s="32">
        <v>80.4907860097781</v>
      </c>
      <c r="M4" s="32">
        <v>96.3431542461005</v>
      </c>
      <c r="N4" s="32"/>
      <c r="O4" s="32">
        <v>68.28461802771731</v>
      </c>
      <c r="P4" s="32"/>
      <c r="Q4" s="32"/>
      <c r="R4" s="12">
        <f aca="true" t="shared" si="0" ref="R4:R9">SUM(B4:Q4)</f>
        <v>892.9473606897878</v>
      </c>
    </row>
    <row r="5" spans="1:18" ht="19.5" customHeight="1">
      <c r="A5" s="41" t="s">
        <v>177</v>
      </c>
      <c r="B5" s="32"/>
      <c r="C5" s="32"/>
      <c r="D5" s="32"/>
      <c r="E5" s="32">
        <v>92.9431279620853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72.95121951219512</v>
      </c>
      <c r="Q5" s="32"/>
      <c r="R5" s="12">
        <f t="shared" si="0"/>
        <v>165.89434747428044</v>
      </c>
    </row>
    <row r="6" spans="1:18" ht="19.5" customHeight="1">
      <c r="A6" s="42" t="s">
        <v>44</v>
      </c>
      <c r="B6" s="32">
        <v>79.84057971014494</v>
      </c>
      <c r="C6" s="32">
        <v>85.67354368932038</v>
      </c>
      <c r="D6" s="32"/>
      <c r="E6" s="32">
        <v>80.14691943127961</v>
      </c>
      <c r="F6" s="32">
        <v>98.59216711727873</v>
      </c>
      <c r="G6" s="32"/>
      <c r="H6" s="32">
        <v>74.21753379762393</v>
      </c>
      <c r="I6" s="32">
        <v>94.12959381044487</v>
      </c>
      <c r="J6" s="32">
        <v>95.6675605130004</v>
      </c>
      <c r="K6" s="32"/>
      <c r="L6" s="32">
        <v>114.42424242424242</v>
      </c>
      <c r="M6" s="32">
        <v>110.67439409905163</v>
      </c>
      <c r="N6" s="32"/>
      <c r="O6" s="32">
        <v>65.63048016701458</v>
      </c>
      <c r="P6" s="32"/>
      <c r="Q6" s="32"/>
      <c r="R6" s="12">
        <f t="shared" si="0"/>
        <v>898.9970147594013</v>
      </c>
    </row>
    <row r="7" spans="1:18" ht="19.5" customHeight="1">
      <c r="A7" s="42" t="s">
        <v>43</v>
      </c>
      <c r="B7" s="32"/>
      <c r="C7" s="32"/>
      <c r="D7" s="32">
        <v>73.35978835978834</v>
      </c>
      <c r="E7" s="32"/>
      <c r="F7" s="32"/>
      <c r="G7" s="32"/>
      <c r="H7" s="32"/>
      <c r="I7" s="32"/>
      <c r="J7" s="32"/>
      <c r="K7" s="32"/>
      <c r="L7" s="32"/>
      <c r="M7" s="32"/>
      <c r="N7" s="32">
        <v>66.49899872565084</v>
      </c>
      <c r="O7" s="32"/>
      <c r="P7" s="32">
        <v>79.65853658536585</v>
      </c>
      <c r="Q7" s="32"/>
      <c r="R7" s="12">
        <f t="shared" si="0"/>
        <v>219.51732367080504</v>
      </c>
    </row>
    <row r="8" spans="1:18" ht="19.5" customHeight="1">
      <c r="A8" s="42" t="s">
        <v>42</v>
      </c>
      <c r="B8" s="32"/>
      <c r="C8" s="32">
        <v>88.09375</v>
      </c>
      <c r="D8" s="32">
        <v>82.86885245901641</v>
      </c>
      <c r="E8" s="32"/>
      <c r="F8" s="32"/>
      <c r="G8" s="32">
        <v>91.47503162761768</v>
      </c>
      <c r="H8" s="32">
        <v>76.50837988826815</v>
      </c>
      <c r="I8" s="32"/>
      <c r="J8" s="32"/>
      <c r="K8" s="32">
        <v>93.53398058252426</v>
      </c>
      <c r="L8" s="32"/>
      <c r="M8" s="32"/>
      <c r="N8" s="32">
        <v>76.51174221736755</v>
      </c>
      <c r="O8" s="32"/>
      <c r="P8" s="32">
        <v>70.51219512195121</v>
      </c>
      <c r="Q8" s="32"/>
      <c r="R8" s="12">
        <f t="shared" si="0"/>
        <v>579.5039318967453</v>
      </c>
    </row>
    <row r="9" spans="1:18" ht="19.5" customHeight="1">
      <c r="A9" s="41" t="s">
        <v>81</v>
      </c>
      <c r="B9" s="32">
        <v>39.84057971014493</v>
      </c>
      <c r="C9" s="32"/>
      <c r="D9" s="32"/>
      <c r="E9" s="32"/>
      <c r="F9" s="32"/>
      <c r="G9" s="32">
        <v>59.98881438613583</v>
      </c>
      <c r="H9" s="32"/>
      <c r="I9" s="32"/>
      <c r="J9" s="32"/>
      <c r="K9" s="32"/>
      <c r="L9" s="32"/>
      <c r="M9" s="32"/>
      <c r="N9" s="32">
        <v>55.81267067176406</v>
      </c>
      <c r="O9" s="32"/>
      <c r="P9" s="32"/>
      <c r="Q9" s="32"/>
      <c r="R9" s="12">
        <f t="shared" si="0"/>
        <v>155.64206476804483</v>
      </c>
    </row>
    <row r="10" spans="2:17" ht="19.5" customHeight="1">
      <c r="B10" s="18">
        <f aca="true" t="shared" si="1" ref="B10:Q10">SUM(B4,B5,B6,B7,B8,B9)</f>
        <v>195.46376811594206</v>
      </c>
      <c r="C10" s="18">
        <f t="shared" si="1"/>
        <v>173.76729368932038</v>
      </c>
      <c r="D10" s="18">
        <f t="shared" si="1"/>
        <v>156.22864081880476</v>
      </c>
      <c r="E10" s="18">
        <f t="shared" si="1"/>
        <v>270.29857819905214</v>
      </c>
      <c r="F10" s="18">
        <f t="shared" si="1"/>
        <v>200.01171774107178</v>
      </c>
      <c r="G10" s="18">
        <f t="shared" si="1"/>
        <v>231.95976403245723</v>
      </c>
      <c r="H10" s="18">
        <f t="shared" si="1"/>
        <v>150.72591368589207</v>
      </c>
      <c r="I10" s="18">
        <f t="shared" si="1"/>
        <v>177.07412443809153</v>
      </c>
      <c r="J10" s="18">
        <f t="shared" si="1"/>
        <v>189.42867426449286</v>
      </c>
      <c r="K10" s="18">
        <f t="shared" si="1"/>
        <v>209.7505304657408</v>
      </c>
      <c r="L10" s="18">
        <f t="shared" si="1"/>
        <v>194.91502843402054</v>
      </c>
      <c r="M10" s="18">
        <f t="shared" si="1"/>
        <v>207.01754834515214</v>
      </c>
      <c r="N10" s="18">
        <f t="shared" si="1"/>
        <v>198.82341161478246</v>
      </c>
      <c r="O10" s="18">
        <f t="shared" si="1"/>
        <v>133.9150981947319</v>
      </c>
      <c r="P10" s="18">
        <f t="shared" si="1"/>
        <v>223.1219512195122</v>
      </c>
      <c r="Q10" s="18">
        <f t="shared" si="1"/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684.4505320300377</v>
      </c>
    </row>
    <row r="3" spans="1:18" ht="45" customHeight="1">
      <c r="A3" s="62" t="s">
        <v>46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49</v>
      </c>
      <c r="B4" s="32">
        <v>58.68115942028985</v>
      </c>
      <c r="C4" s="32">
        <v>85.04214328717639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143.72330270746625</v>
      </c>
    </row>
    <row r="5" spans="1:18" ht="19.5" customHeight="1">
      <c r="A5" s="41" t="s">
        <v>52</v>
      </c>
      <c r="B5" s="32">
        <v>57.811594202898554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57.811594202898554</v>
      </c>
    </row>
    <row r="6" spans="1:18" ht="19.5" customHeight="1">
      <c r="A6" s="42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54.65853658536586</v>
      </c>
      <c r="Q6" s="32"/>
      <c r="R6" s="12">
        <f t="shared" si="0"/>
        <v>54.65853658536586</v>
      </c>
    </row>
    <row r="7" spans="1:18" ht="19.5" customHeight="1">
      <c r="A7" s="42" t="s">
        <v>47</v>
      </c>
      <c r="B7" s="32">
        <v>90.27536231884058</v>
      </c>
      <c r="C7" s="32"/>
      <c r="D7" s="32"/>
      <c r="E7" s="32">
        <v>81.56872037914692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61.36585365853659</v>
      </c>
      <c r="Q7" s="32"/>
      <c r="R7" s="12">
        <f t="shared" si="0"/>
        <v>233.2099363565241</v>
      </c>
    </row>
    <row r="8" spans="1:18" ht="19.5" customHeight="1">
      <c r="A8" s="42" t="s">
        <v>48</v>
      </c>
      <c r="B8" s="32"/>
      <c r="C8" s="32"/>
      <c r="D8" s="32"/>
      <c r="E8" s="32">
        <v>68.29857819905213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68.29857819905213</v>
      </c>
    </row>
    <row r="9" spans="1:18" ht="19.5" customHeight="1">
      <c r="A9" s="41" t="s">
        <v>51</v>
      </c>
      <c r="B9" s="32"/>
      <c r="C9" s="32"/>
      <c r="D9" s="32"/>
      <c r="E9" s="32">
        <v>72.09004739336493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54.65853658536586</v>
      </c>
      <c r="Q9" s="32"/>
      <c r="R9" s="12">
        <f t="shared" si="0"/>
        <v>126.74858397873078</v>
      </c>
    </row>
    <row r="10" spans="2:17" ht="19.5" customHeight="1">
      <c r="B10" s="18">
        <f aca="true" t="shared" si="1" ref="B10:Q10">SUM(B4,B5,B6,B7,B8,B9)</f>
        <v>206.768115942029</v>
      </c>
      <c r="C10" s="18">
        <f t="shared" si="1"/>
        <v>85.04214328717639</v>
      </c>
      <c r="D10" s="18">
        <f t="shared" si="1"/>
        <v>0</v>
      </c>
      <c r="E10" s="18">
        <f t="shared" si="1"/>
        <v>221.95734597156397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170.6829268292683</v>
      </c>
      <c r="Q10" s="18">
        <f t="shared" si="1"/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1436.1460708826578</v>
      </c>
    </row>
    <row r="3" spans="1:18" ht="45" customHeight="1">
      <c r="A3" s="62" t="s">
        <v>56</v>
      </c>
      <c r="B3" s="14">
        <v>1</v>
      </c>
      <c r="C3" s="14">
        <v>2</v>
      </c>
      <c r="D3" s="14">
        <v>3</v>
      </c>
      <c r="E3" s="14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20</v>
      </c>
      <c r="B4" s="32"/>
      <c r="C4" s="32"/>
      <c r="D4" s="32"/>
      <c r="E4" s="32"/>
      <c r="F4" s="32">
        <v>86.28691930472542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86.28691930472542</v>
      </c>
    </row>
    <row r="5" spans="1:18" ht="19.5" customHeight="1">
      <c r="A5" s="42" t="s">
        <v>58</v>
      </c>
      <c r="B5" s="32">
        <v>72.30434782608695</v>
      </c>
      <c r="C5" s="32"/>
      <c r="D5" s="32">
        <v>84.95049504950494</v>
      </c>
      <c r="E5" s="32"/>
      <c r="F5" s="32"/>
      <c r="G5" s="32"/>
      <c r="H5" s="32"/>
      <c r="I5" s="32"/>
      <c r="J5" s="32">
        <v>95.49205708929989</v>
      </c>
      <c r="K5" s="32"/>
      <c r="L5" s="32"/>
      <c r="M5" s="32"/>
      <c r="N5" s="32"/>
      <c r="O5" s="32"/>
      <c r="P5" s="32"/>
      <c r="Q5" s="32"/>
      <c r="R5" s="12">
        <f t="shared" si="0"/>
        <v>252.74689996489178</v>
      </c>
    </row>
    <row r="6" spans="1:18" ht="19.5" customHeight="1">
      <c r="A6" s="41" t="s">
        <v>60</v>
      </c>
      <c r="B6" s="32"/>
      <c r="C6" s="32"/>
      <c r="D6" s="32"/>
      <c r="E6" s="32">
        <v>79.19905213270142</v>
      </c>
      <c r="F6" s="32">
        <v>86.23051580709209</v>
      </c>
      <c r="G6" s="32"/>
      <c r="H6" s="32">
        <v>68.00246103363412</v>
      </c>
      <c r="I6" s="32"/>
      <c r="J6" s="32"/>
      <c r="K6" s="32"/>
      <c r="L6" s="32"/>
      <c r="M6" s="32"/>
      <c r="N6" s="32"/>
      <c r="O6" s="32"/>
      <c r="P6" s="32"/>
      <c r="Q6" s="32"/>
      <c r="R6" s="12">
        <f t="shared" si="0"/>
        <v>233.43202897342763</v>
      </c>
    </row>
    <row r="7" spans="1:18" ht="19.5" customHeight="1">
      <c r="A7" s="41" t="s">
        <v>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0</v>
      </c>
    </row>
    <row r="8" spans="1:18" ht="19.5" customHeight="1">
      <c r="A8" s="42" t="s">
        <v>57</v>
      </c>
      <c r="B8" s="32">
        <v>58.971014492753625</v>
      </c>
      <c r="C8" s="32"/>
      <c r="D8" s="32">
        <v>60.26090675791274</v>
      </c>
      <c r="E8" s="32">
        <v>91.52132701421802</v>
      </c>
      <c r="F8" s="32">
        <v>75.7961957377979</v>
      </c>
      <c r="G8" s="32">
        <v>72.82588935725852</v>
      </c>
      <c r="H8" s="32">
        <v>63.1417756366139</v>
      </c>
      <c r="I8" s="32">
        <v>60.69140536225212</v>
      </c>
      <c r="J8" s="32"/>
      <c r="K8" s="32"/>
      <c r="L8" s="32">
        <v>79.1169998166147</v>
      </c>
      <c r="M8" s="32"/>
      <c r="N8" s="32">
        <v>67.68232295649008</v>
      </c>
      <c r="O8" s="32"/>
      <c r="P8" s="32">
        <v>71.1219512195122</v>
      </c>
      <c r="Q8" s="32"/>
      <c r="R8" s="12">
        <f t="shared" si="0"/>
        <v>701.1297883514238</v>
      </c>
    </row>
    <row r="9" spans="1:18" ht="19.5" customHeight="1">
      <c r="A9" s="42" t="s">
        <v>59</v>
      </c>
      <c r="B9" s="32"/>
      <c r="C9" s="32"/>
      <c r="D9" s="32"/>
      <c r="E9" s="32">
        <v>74.93364928909952</v>
      </c>
      <c r="F9" s="32"/>
      <c r="G9" s="32"/>
      <c r="H9" s="32"/>
      <c r="I9" s="32"/>
      <c r="J9" s="32"/>
      <c r="K9" s="32"/>
      <c r="L9" s="32"/>
      <c r="M9" s="32"/>
      <c r="N9" s="32">
        <v>87.61678499908975</v>
      </c>
      <c r="O9" s="32"/>
      <c r="P9" s="32"/>
      <c r="Q9" s="32"/>
      <c r="R9" s="12">
        <f t="shared" si="0"/>
        <v>162.55043428818925</v>
      </c>
    </row>
    <row r="10" spans="2:17" ht="19.5" customHeight="1">
      <c r="B10" s="18">
        <f aca="true" t="shared" si="1" ref="B10:Q10">SUM(B4,B5,B6,B7,B8,B9)</f>
        <v>131.27536231884056</v>
      </c>
      <c r="C10" s="18">
        <f t="shared" si="1"/>
        <v>0</v>
      </c>
      <c r="D10" s="18">
        <f t="shared" si="1"/>
        <v>145.21140180741767</v>
      </c>
      <c r="E10" s="18">
        <f t="shared" si="1"/>
        <v>245.65402843601896</v>
      </c>
      <c r="F10" s="18">
        <f t="shared" si="1"/>
        <v>248.31363084961544</v>
      </c>
      <c r="G10" s="18">
        <f t="shared" si="1"/>
        <v>72.82588935725852</v>
      </c>
      <c r="H10" s="18">
        <f t="shared" si="1"/>
        <v>131.144236670248</v>
      </c>
      <c r="I10" s="18">
        <f t="shared" si="1"/>
        <v>60.69140536225212</v>
      </c>
      <c r="J10" s="18">
        <f t="shared" si="1"/>
        <v>95.49205708929989</v>
      </c>
      <c r="K10" s="18">
        <f t="shared" si="1"/>
        <v>0</v>
      </c>
      <c r="L10" s="18">
        <f t="shared" si="1"/>
        <v>79.1169998166147</v>
      </c>
      <c r="M10" s="18">
        <f t="shared" si="1"/>
        <v>0</v>
      </c>
      <c r="N10" s="18">
        <f t="shared" si="1"/>
        <v>155.2991079555798</v>
      </c>
      <c r="O10" s="18">
        <f t="shared" si="1"/>
        <v>0</v>
      </c>
      <c r="P10" s="18">
        <f t="shared" si="1"/>
        <v>71.1219512195122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R16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31" customWidth="1"/>
    <col min="18" max="18" width="7.875" style="31" customWidth="1"/>
  </cols>
  <sheetData>
    <row r="1" spans="1:18" ht="12.75">
      <c r="A1" s="3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8" customHeight="1">
      <c r="A2" s="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>
        <f>SUM(R4:R9)</f>
        <v>243.9732456526632</v>
      </c>
    </row>
    <row r="3" spans="1:18" s="27" customFormat="1" ht="45" customHeight="1">
      <c r="A3" s="62" t="s">
        <v>84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s="27" customFormat="1" ht="18">
      <c r="A4" s="42" t="s">
        <v>76</v>
      </c>
      <c r="B4" s="32">
        <v>55.20289855072464</v>
      </c>
      <c r="C4" s="32"/>
      <c r="D4" s="32">
        <v>59.52397029034435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0">
        <f aca="true" t="shared" si="0" ref="R4:R9">SUM(B4:Q4)</f>
        <v>114.72686884106899</v>
      </c>
    </row>
    <row r="5" spans="1:18" s="27" customFormat="1" ht="18">
      <c r="A5" s="42" t="s">
        <v>77</v>
      </c>
      <c r="B5" s="32">
        <v>53.7536231884058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>
        <f t="shared" si="0"/>
        <v>53.7536231884058</v>
      </c>
    </row>
    <row r="6" spans="1:18" s="27" customFormat="1" ht="18">
      <c r="A6" s="41" t="s">
        <v>61</v>
      </c>
      <c r="B6" s="32">
        <v>75.4927536231884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0">
        <f t="shared" si="0"/>
        <v>75.4927536231884</v>
      </c>
    </row>
    <row r="7" spans="1:18" s="27" customFormat="1" ht="18">
      <c r="A7" s="41" t="s">
        <v>82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0">
        <f t="shared" si="0"/>
        <v>0</v>
      </c>
    </row>
    <row r="8" spans="1:18" s="27" customFormat="1" ht="18">
      <c r="A8" s="6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0">
        <f t="shared" si="0"/>
        <v>0</v>
      </c>
    </row>
    <row r="9" spans="1:18" s="27" customFormat="1" ht="18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0">
        <f t="shared" si="0"/>
        <v>0</v>
      </c>
    </row>
    <row r="10" spans="1:18" ht="19.5" customHeight="1">
      <c r="A10" s="3"/>
      <c r="B10" s="18">
        <f aca="true" t="shared" si="1" ref="B10:Q10">SUM(B4,B5,B6,B7,B8,B9)</f>
        <v>184.44927536231884</v>
      </c>
      <c r="C10" s="18">
        <f t="shared" si="1"/>
        <v>0</v>
      </c>
      <c r="D10" s="18">
        <f t="shared" si="1"/>
        <v>59.52397029034435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28"/>
    </row>
    <row r="16" ht="12.75">
      <c r="A16" s="3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70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62</v>
      </c>
      <c r="C3" s="72">
        <f>'METEOR BRNO'!C10</f>
        <v>305.9038453246461</v>
      </c>
      <c r="D3" s="71">
        <f>C3-C$3</f>
        <v>0</v>
      </c>
    </row>
    <row r="4" spans="1:4" ht="24.75" customHeight="1">
      <c r="A4" s="52" t="s">
        <v>143</v>
      </c>
      <c r="B4" s="69" t="s">
        <v>69</v>
      </c>
      <c r="C4" s="72">
        <f>'NÁHRADNÍ TERMÍN'!C10</f>
        <v>276.9977948154593</v>
      </c>
      <c r="D4" s="71">
        <f aca="true" t="shared" si="0" ref="D4:D22">C4-C$3</f>
        <v>-28.906050509186798</v>
      </c>
    </row>
    <row r="5" spans="1:9" ht="24.75" customHeight="1">
      <c r="A5" s="52" t="s">
        <v>144</v>
      </c>
      <c r="B5" s="69" t="s">
        <v>65</v>
      </c>
      <c r="C5" s="72">
        <f>'NÁHRADNÍ TERMÍN - JUNIORKA'!C10</f>
        <v>266.9391053244446</v>
      </c>
      <c r="D5" s="71">
        <f t="shared" si="0"/>
        <v>-38.964740000201516</v>
      </c>
      <c r="H5" s="4"/>
      <c r="I5" s="5"/>
    </row>
    <row r="6" spans="1:4" ht="24.75" customHeight="1">
      <c r="A6" s="52" t="s">
        <v>145</v>
      </c>
      <c r="B6" s="45" t="s">
        <v>108</v>
      </c>
      <c r="C6" s="48">
        <f>'K3 SPORT VÝBĚR'!C10</f>
        <v>254.80073149680888</v>
      </c>
      <c r="D6" s="49">
        <f t="shared" si="0"/>
        <v>-51.103113827837234</v>
      </c>
    </row>
    <row r="7" spans="1:4" ht="24.75" customHeight="1">
      <c r="A7" s="52" t="s">
        <v>146</v>
      </c>
      <c r="B7" s="46" t="s">
        <v>4</v>
      </c>
      <c r="C7" s="48">
        <f>'ŠVANDA TEAM'!C10</f>
        <v>242.17695824094656</v>
      </c>
      <c r="D7" s="49">
        <f t="shared" si="0"/>
        <v>-63.72688708369955</v>
      </c>
    </row>
    <row r="8" spans="1:4" ht="24.75" customHeight="1">
      <c r="A8" s="52" t="s">
        <v>147</v>
      </c>
      <c r="B8" s="45" t="s">
        <v>141</v>
      </c>
      <c r="C8" s="48">
        <f>'NÁHRADNÍ TERMÍN VETERÁN'!C10</f>
        <v>237.30126265524603</v>
      </c>
      <c r="D8" s="49">
        <f t="shared" si="0"/>
        <v>-68.60258266940008</v>
      </c>
    </row>
    <row r="9" spans="1:4" ht="24.75" customHeight="1">
      <c r="A9" s="52" t="s">
        <v>148</v>
      </c>
      <c r="B9" s="46" t="s">
        <v>119</v>
      </c>
      <c r="C9" s="48">
        <f>VĚTROPLAŠI!C10</f>
        <v>236.65142176318966</v>
      </c>
      <c r="D9" s="49">
        <f t="shared" si="0"/>
        <v>-69.25242356145645</v>
      </c>
    </row>
    <row r="10" spans="1:4" ht="24.75" customHeight="1">
      <c r="A10" s="52" t="s">
        <v>149</v>
      </c>
      <c r="B10" s="45" t="s">
        <v>109</v>
      </c>
      <c r="C10" s="48">
        <f>'K3 SPORT DIVIZE "B"'!C10</f>
        <v>226.88793827842017</v>
      </c>
      <c r="D10" s="49">
        <f t="shared" si="0"/>
        <v>-79.01590704622595</v>
      </c>
    </row>
    <row r="11" spans="1:4" ht="24" customHeight="1">
      <c r="A11" s="52" t="s">
        <v>150</v>
      </c>
      <c r="B11" s="46" t="s">
        <v>130</v>
      </c>
      <c r="C11" s="48">
        <f>'SK TERMIT'!C10</f>
        <v>222.75719683815578</v>
      </c>
      <c r="D11" s="49">
        <f t="shared" si="0"/>
        <v>-83.14664848649034</v>
      </c>
    </row>
    <row r="12" spans="1:4" ht="24.75" customHeight="1">
      <c r="A12" s="52" t="s">
        <v>151</v>
      </c>
      <c r="B12" s="46" t="s">
        <v>80</v>
      </c>
      <c r="C12" s="48">
        <f>'PARDAL´S TEAM'!C10</f>
        <v>173.76729368932038</v>
      </c>
      <c r="D12" s="49">
        <f t="shared" si="0"/>
        <v>-132.13655163532573</v>
      </c>
    </row>
    <row r="13" spans="1:4" ht="24.75" customHeight="1">
      <c r="A13" s="52" t="s">
        <v>152</v>
      </c>
      <c r="B13" s="46" t="s">
        <v>176</v>
      </c>
      <c r="C13" s="48">
        <f>'ŠNEČEK TEAM'!C10</f>
        <v>149.9538941550432</v>
      </c>
      <c r="D13" s="49">
        <f t="shared" si="0"/>
        <v>-155.9499511696029</v>
      </c>
    </row>
    <row r="14" spans="1:4" ht="24.75" customHeight="1">
      <c r="A14" s="52" t="s">
        <v>153</v>
      </c>
      <c r="B14" s="46" t="s">
        <v>3</v>
      </c>
      <c r="C14" s="48">
        <f>'PROPÁNAJÁNA TEAM'!C10</f>
        <v>138.01825452579808</v>
      </c>
      <c r="D14" s="49">
        <f t="shared" si="0"/>
        <v>-167.88559079884803</v>
      </c>
    </row>
    <row r="15" spans="1:4" ht="24.75" customHeight="1">
      <c r="A15" s="52" t="s">
        <v>154</v>
      </c>
      <c r="B15" s="46" t="s">
        <v>110</v>
      </c>
      <c r="C15" s="48">
        <f>'K3 SPORT TROSKY'!C10</f>
        <v>127.3939871512843</v>
      </c>
      <c r="D15" s="49">
        <f t="shared" si="0"/>
        <v>-178.5098581733618</v>
      </c>
    </row>
    <row r="16" spans="1:4" ht="26.25" customHeight="1">
      <c r="A16" s="52" t="s">
        <v>155</v>
      </c>
      <c r="B16" s="46" t="s">
        <v>46</v>
      </c>
      <c r="C16" s="48">
        <f>'OKLAHOMA TEAM'!C10</f>
        <v>85.04214328717639</v>
      </c>
      <c r="D16" s="49">
        <f t="shared" si="0"/>
        <v>-220.86170203746974</v>
      </c>
    </row>
    <row r="17" spans="1:4" ht="24.75" customHeight="1">
      <c r="A17" s="52" t="s">
        <v>156</v>
      </c>
      <c r="B17" s="46" t="s">
        <v>126</v>
      </c>
      <c r="C17" s="48">
        <f>'GLASS VISION'!C10</f>
        <v>79.81710748452448</v>
      </c>
      <c r="D17" s="49">
        <f t="shared" si="0"/>
        <v>-226.08673784012163</v>
      </c>
    </row>
    <row r="18" spans="1:4" ht="26.25" customHeight="1">
      <c r="A18" s="52" t="s">
        <v>157</v>
      </c>
      <c r="B18" s="46" t="s">
        <v>90</v>
      </c>
      <c r="C18" s="48">
        <f>'CHEECHOO TEAM'!C10</f>
        <v>0</v>
      </c>
      <c r="D18" s="49">
        <f t="shared" si="0"/>
        <v>-305.9038453246461</v>
      </c>
    </row>
    <row r="19" spans="1:4" ht="26.25" customHeight="1">
      <c r="A19" s="52" t="s">
        <v>158</v>
      </c>
      <c r="B19" s="46" t="s">
        <v>84</v>
      </c>
      <c r="C19" s="48">
        <f>'JAKO VÍNO'!C10</f>
        <v>0</v>
      </c>
      <c r="D19" s="49">
        <f t="shared" si="0"/>
        <v>-305.9038453246461</v>
      </c>
    </row>
    <row r="20" spans="1:4" ht="26.25" customHeight="1">
      <c r="A20" s="52" t="s">
        <v>159</v>
      </c>
      <c r="B20" s="46" t="s">
        <v>36</v>
      </c>
      <c r="C20" s="48">
        <f>'JEN TAK TAK'!C10</f>
        <v>0</v>
      </c>
      <c r="D20" s="49">
        <f t="shared" si="0"/>
        <v>-305.9038453246461</v>
      </c>
    </row>
    <row r="21" spans="1:4" ht="26.25" customHeight="1">
      <c r="A21" s="52" t="s">
        <v>160</v>
      </c>
      <c r="B21" s="46" t="s">
        <v>137</v>
      </c>
      <c r="C21" s="48">
        <f>'SAJDA TÝM'!C10</f>
        <v>0</v>
      </c>
      <c r="D21" s="49">
        <f t="shared" si="0"/>
        <v>-305.9038453246461</v>
      </c>
    </row>
    <row r="22" spans="1:4" ht="26.25" customHeight="1">
      <c r="A22" s="52" t="s">
        <v>161</v>
      </c>
      <c r="B22" s="46" t="s">
        <v>56</v>
      </c>
      <c r="C22" s="48">
        <f>'SOKOLÍ PERO'!C10</f>
        <v>0</v>
      </c>
      <c r="D22" s="49">
        <f t="shared" si="0"/>
        <v>-305.9038453246461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7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3719.783903634849</v>
      </c>
    </row>
    <row r="3" spans="1:18" ht="45" customHeight="1">
      <c r="A3" s="62" t="s">
        <v>62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38">
        <v>11</v>
      </c>
      <c r="M3" s="38">
        <v>12</v>
      </c>
      <c r="N3" s="38">
        <v>13</v>
      </c>
      <c r="O3" s="38">
        <v>14</v>
      </c>
      <c r="P3" s="38">
        <v>15</v>
      </c>
      <c r="Q3" s="38">
        <v>16</v>
      </c>
      <c r="R3" s="11" t="s">
        <v>5</v>
      </c>
    </row>
    <row r="4" spans="1:18" ht="19.5" customHeight="1">
      <c r="A4" s="41" t="s">
        <v>171</v>
      </c>
      <c r="B4" s="39"/>
      <c r="C4" s="39"/>
      <c r="D4" s="39"/>
      <c r="E4" s="39"/>
      <c r="F4" s="39">
        <v>101.25391945425903</v>
      </c>
      <c r="G4" s="39">
        <v>79.18235101727873</v>
      </c>
      <c r="H4" s="39"/>
      <c r="I4" s="39">
        <v>67.26228483033276</v>
      </c>
      <c r="J4" s="39">
        <v>78.26580226904375</v>
      </c>
      <c r="K4" s="39"/>
      <c r="L4" s="39"/>
      <c r="M4" s="39"/>
      <c r="N4" s="39"/>
      <c r="O4" s="39"/>
      <c r="P4" s="39"/>
      <c r="Q4" s="39"/>
      <c r="R4" s="12">
        <f aca="true" t="shared" si="0" ref="R4:R9">SUM(B4:Q4)</f>
        <v>325.9643575709143</v>
      </c>
    </row>
    <row r="5" spans="1:18" ht="19.5" customHeight="1">
      <c r="A5" s="42" t="s">
        <v>169</v>
      </c>
      <c r="B5" s="39"/>
      <c r="C5" s="39"/>
      <c r="D5" s="39"/>
      <c r="E5" s="39"/>
      <c r="F5" s="39"/>
      <c r="G5" s="39"/>
      <c r="H5" s="39"/>
      <c r="I5" s="39"/>
      <c r="J5" s="39"/>
      <c r="K5" s="39">
        <v>102.23931149361466</v>
      </c>
      <c r="L5" s="39"/>
      <c r="M5" s="39">
        <v>106.86746987951807</v>
      </c>
      <c r="N5" s="39">
        <v>69.17513198616422</v>
      </c>
      <c r="O5" s="39"/>
      <c r="P5" s="39">
        <v>49.78048780487805</v>
      </c>
      <c r="Q5" s="39"/>
      <c r="R5" s="12">
        <f t="shared" si="0"/>
        <v>328.06240116417496</v>
      </c>
    </row>
    <row r="6" spans="1:18" ht="19.5" customHeight="1">
      <c r="A6" s="41" t="s">
        <v>91</v>
      </c>
      <c r="B6" s="39">
        <v>76.94202898550725</v>
      </c>
      <c r="C6" s="39">
        <v>97.16637781629116</v>
      </c>
      <c r="D6" s="39">
        <v>59.67163168584969</v>
      </c>
      <c r="E6" s="39"/>
      <c r="F6" s="39"/>
      <c r="G6" s="39"/>
      <c r="H6" s="39">
        <v>69.40988106129917</v>
      </c>
      <c r="I6" s="39"/>
      <c r="J6" s="39"/>
      <c r="K6" s="39">
        <v>100.11517761033369</v>
      </c>
      <c r="L6" s="39">
        <v>86.0215053763441</v>
      </c>
      <c r="M6" s="39">
        <v>106.30057803468208</v>
      </c>
      <c r="N6" s="39">
        <v>71.2505006371746</v>
      </c>
      <c r="O6" s="39">
        <v>61.16326530612245</v>
      </c>
      <c r="P6" s="39">
        <v>49.170731707317074</v>
      </c>
      <c r="Q6" s="39"/>
      <c r="R6" s="12">
        <f t="shared" si="0"/>
        <v>777.2116782209212</v>
      </c>
    </row>
    <row r="7" spans="1:18" ht="19.5" customHeight="1">
      <c r="A7" s="42" t="s">
        <v>63</v>
      </c>
      <c r="B7" s="39">
        <v>94.6231884057971</v>
      </c>
      <c r="C7" s="39">
        <v>103.73746750835498</v>
      </c>
      <c r="D7" s="39">
        <v>74.76241900647949</v>
      </c>
      <c r="E7" s="39">
        <v>64.50710900473933</v>
      </c>
      <c r="F7" s="39">
        <v>94.53767363547074</v>
      </c>
      <c r="G7" s="39">
        <v>92.61017904999606</v>
      </c>
      <c r="H7" s="39">
        <v>71.70878079595704</v>
      </c>
      <c r="I7" s="39">
        <v>81.55430526766033</v>
      </c>
      <c r="J7" s="39"/>
      <c r="K7" s="39">
        <v>108.87465774262245</v>
      </c>
      <c r="L7" s="39">
        <v>98.60937889748067</v>
      </c>
      <c r="M7" s="39">
        <v>111.05017997035782</v>
      </c>
      <c r="N7" s="39">
        <v>75.67431276169671</v>
      </c>
      <c r="O7" s="39">
        <v>67.76536757186683</v>
      </c>
      <c r="P7" s="39">
        <v>65.63414634146342</v>
      </c>
      <c r="Q7" s="39"/>
      <c r="R7" s="12">
        <f t="shared" si="0"/>
        <v>1205.649165959943</v>
      </c>
    </row>
    <row r="8" spans="1:18" ht="19.5" customHeight="1">
      <c r="A8" s="41" t="s">
        <v>170</v>
      </c>
      <c r="B8" s="39"/>
      <c r="C8" s="39"/>
      <c r="D8" s="39"/>
      <c r="E8" s="39">
        <v>65.45497630331754</v>
      </c>
      <c r="F8" s="39"/>
      <c r="G8" s="39"/>
      <c r="H8" s="39"/>
      <c r="I8" s="39"/>
      <c r="J8" s="39">
        <v>79.83665908107801</v>
      </c>
      <c r="K8" s="39"/>
      <c r="L8" s="39"/>
      <c r="M8" s="39"/>
      <c r="N8" s="39"/>
      <c r="O8" s="39"/>
      <c r="P8" s="39"/>
      <c r="Q8" s="39"/>
      <c r="R8" s="12">
        <f t="shared" si="0"/>
        <v>145.29163538439553</v>
      </c>
    </row>
    <row r="9" spans="1:18" ht="19.5" customHeight="1">
      <c r="A9" s="42" t="s">
        <v>64</v>
      </c>
      <c r="B9" s="39">
        <v>88.53623188405797</v>
      </c>
      <c r="C9" s="39">
        <v>105</v>
      </c>
      <c r="D9" s="39">
        <v>68.34575406942537</v>
      </c>
      <c r="E9" s="39">
        <v>96.260663507109</v>
      </c>
      <c r="F9" s="39">
        <v>93.62523517651665</v>
      </c>
      <c r="G9" s="39">
        <v>95.74653782515786</v>
      </c>
      <c r="H9" s="39">
        <v>69.46886446886447</v>
      </c>
      <c r="I9" s="39">
        <v>73.75556093020528</v>
      </c>
      <c r="J9" s="39">
        <v>85.11048465902985</v>
      </c>
      <c r="K9" s="39"/>
      <c r="L9" s="39">
        <v>92.22095671981776</v>
      </c>
      <c r="M9" s="39"/>
      <c r="N9" s="39"/>
      <c r="O9" s="39">
        <v>69.53437609431539</v>
      </c>
      <c r="P9" s="39"/>
      <c r="Q9" s="39"/>
      <c r="R9" s="12">
        <f t="shared" si="0"/>
        <v>937.6046653344996</v>
      </c>
    </row>
    <row r="10" spans="2:17" ht="19.5" customHeight="1">
      <c r="B10" s="58">
        <f aca="true" t="shared" si="1" ref="B10:Q10">SUM(B4:B9)</f>
        <v>260.1014492753623</v>
      </c>
      <c r="C10" s="58">
        <f t="shared" si="1"/>
        <v>305.9038453246461</v>
      </c>
      <c r="D10" s="58">
        <f t="shared" si="1"/>
        <v>202.77980476175455</v>
      </c>
      <c r="E10" s="58">
        <f t="shared" si="1"/>
        <v>226.2227488151659</v>
      </c>
      <c r="F10" s="58">
        <f t="shared" si="1"/>
        <v>289.4168282662464</v>
      </c>
      <c r="G10" s="58">
        <f t="shared" si="1"/>
        <v>267.5390678924327</v>
      </c>
      <c r="H10" s="58">
        <f t="shared" si="1"/>
        <v>210.58752632612067</v>
      </c>
      <c r="I10" s="58">
        <f t="shared" si="1"/>
        <v>222.57215102819833</v>
      </c>
      <c r="J10" s="58">
        <f t="shared" si="1"/>
        <v>243.2129460091516</v>
      </c>
      <c r="K10" s="58">
        <f t="shared" si="1"/>
        <v>311.2291468465708</v>
      </c>
      <c r="L10" s="58">
        <f t="shared" si="1"/>
        <v>276.85184099364255</v>
      </c>
      <c r="M10" s="58">
        <f t="shared" si="1"/>
        <v>324.21822788455796</v>
      </c>
      <c r="N10" s="58">
        <f t="shared" si="1"/>
        <v>216.0999453850355</v>
      </c>
      <c r="O10" s="58">
        <f t="shared" si="1"/>
        <v>198.4630089723047</v>
      </c>
      <c r="P10" s="58">
        <f t="shared" si="1"/>
        <v>164.58536585365854</v>
      </c>
      <c r="Q10" s="58">
        <f t="shared" si="1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B10:Q10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2850.2059048834076</v>
      </c>
    </row>
    <row r="3" spans="1:18" ht="45" customHeight="1">
      <c r="A3" s="60" t="s">
        <v>95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68</v>
      </c>
      <c r="B4" s="32"/>
      <c r="C4" s="32">
        <v>89.27892234548335</v>
      </c>
      <c r="D4" s="32">
        <v>41.28805752162678</v>
      </c>
      <c r="E4" s="32">
        <v>59.767772511848335</v>
      </c>
      <c r="F4" s="32"/>
      <c r="G4" s="32">
        <v>76.81562333726825</v>
      </c>
      <c r="H4" s="32"/>
      <c r="I4" s="32">
        <v>56.526180670695844</v>
      </c>
      <c r="J4" s="32"/>
      <c r="K4" s="32"/>
      <c r="L4" s="32"/>
      <c r="M4" s="32">
        <v>89.65404394576903</v>
      </c>
      <c r="N4" s="32">
        <v>50.44219916257054</v>
      </c>
      <c r="O4" s="32"/>
      <c r="P4" s="32"/>
      <c r="Q4" s="32"/>
      <c r="R4" s="12">
        <f aca="true" t="shared" si="0" ref="R4:R9">SUM(B4:Q4)</f>
        <v>463.7727994952622</v>
      </c>
    </row>
    <row r="5" spans="1:18" ht="19.5" customHeight="1">
      <c r="A5" s="42" t="s">
        <v>66</v>
      </c>
      <c r="B5" s="32">
        <v>62.73913043478261</v>
      </c>
      <c r="C5" s="32">
        <v>102.64965112008814</v>
      </c>
      <c r="D5" s="32">
        <v>68.18466353677621</v>
      </c>
      <c r="E5" s="32">
        <v>78.25118483412322</v>
      </c>
      <c r="F5" s="32">
        <v>117.8991209479756</v>
      </c>
      <c r="G5" s="32">
        <v>102.57988026746251</v>
      </c>
      <c r="H5" s="32">
        <v>79.58285512492274</v>
      </c>
      <c r="I5" s="32">
        <v>88.48532967627848</v>
      </c>
      <c r="J5" s="32"/>
      <c r="K5" s="32">
        <v>107.35897435897435</v>
      </c>
      <c r="L5" s="32"/>
      <c r="M5" s="32"/>
      <c r="N5" s="32"/>
      <c r="O5" s="32">
        <v>54.36523384698567</v>
      </c>
      <c r="P5" s="32">
        <v>56.487804878048784</v>
      </c>
      <c r="Q5" s="32"/>
      <c r="R5" s="12">
        <f t="shared" si="0"/>
        <v>918.5838290264184</v>
      </c>
    </row>
    <row r="6" spans="1:18" ht="19.5" customHeight="1">
      <c r="A6" s="42" t="s">
        <v>67</v>
      </c>
      <c r="B6" s="32">
        <v>63.60869565217392</v>
      </c>
      <c r="C6" s="32"/>
      <c r="D6" s="32"/>
      <c r="E6" s="32"/>
      <c r="F6" s="32">
        <v>95.55889014923888</v>
      </c>
      <c r="G6" s="32"/>
      <c r="H6" s="32">
        <v>45.29765311963365</v>
      </c>
      <c r="I6" s="32"/>
      <c r="J6" s="32">
        <v>89.68389467171149</v>
      </c>
      <c r="K6" s="32">
        <v>105.17827513023344</v>
      </c>
      <c r="L6" s="32">
        <v>89.97853132225035</v>
      </c>
      <c r="M6" s="32">
        <v>102.8310502283105</v>
      </c>
      <c r="N6" s="32">
        <v>56.8321500091025</v>
      </c>
      <c r="O6" s="32">
        <v>74.072319201995</v>
      </c>
      <c r="P6" s="32">
        <v>51.609756097560975</v>
      </c>
      <c r="Q6" s="32"/>
      <c r="R6" s="12">
        <f>SUM(B6:Q6)</f>
        <v>774.6512155822107</v>
      </c>
    </row>
    <row r="7" spans="1:18" ht="19.5" customHeight="1">
      <c r="A7" s="41" t="s">
        <v>93</v>
      </c>
      <c r="B7" s="32">
        <v>37.52173913043478</v>
      </c>
      <c r="C7" s="32">
        <v>75.0105318588731</v>
      </c>
      <c r="D7" s="32">
        <v>50.49936610790252</v>
      </c>
      <c r="E7" s="32">
        <v>30.85781990521327</v>
      </c>
      <c r="F7" s="32">
        <v>78.92668966511744</v>
      </c>
      <c r="G7" s="32">
        <v>54.070918744043574</v>
      </c>
      <c r="H7" s="32">
        <v>54.17918267551519</v>
      </c>
      <c r="I7" s="32">
        <v>59.47898891998271</v>
      </c>
      <c r="J7" s="32">
        <v>79.30269945339913</v>
      </c>
      <c r="K7" s="32"/>
      <c r="L7" s="32"/>
      <c r="M7" s="32">
        <v>89.63545723632964</v>
      </c>
      <c r="N7" s="32"/>
      <c r="O7" s="32">
        <v>70.51954513148542</v>
      </c>
      <c r="P7" s="32">
        <v>13.195121951219512</v>
      </c>
      <c r="Q7" s="32"/>
      <c r="R7" s="12">
        <f>SUM(B7:Q7)</f>
        <v>693.1980607795164</v>
      </c>
    </row>
    <row r="8" spans="1:18" ht="19.5" customHeight="1">
      <c r="A8" s="42" t="s">
        <v>117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163.8695652173913</v>
      </c>
      <c r="C10" s="18">
        <f t="shared" si="1"/>
        <v>266.9391053244446</v>
      </c>
      <c r="D10" s="18">
        <f t="shared" si="1"/>
        <v>159.97208716630553</v>
      </c>
      <c r="E10" s="18">
        <f t="shared" si="1"/>
        <v>168.87677725118482</v>
      </c>
      <c r="F10" s="18">
        <f t="shared" si="1"/>
        <v>292.38470076233193</v>
      </c>
      <c r="G10" s="18">
        <f t="shared" si="1"/>
        <v>233.46642234877436</v>
      </c>
      <c r="H10" s="18">
        <f t="shared" si="1"/>
        <v>179.0596909200716</v>
      </c>
      <c r="I10" s="18">
        <f t="shared" si="1"/>
        <v>204.49049926695704</v>
      </c>
      <c r="J10" s="18">
        <f t="shared" si="1"/>
        <v>168.98659412511063</v>
      </c>
      <c r="K10" s="18">
        <f t="shared" si="1"/>
        <v>212.5372494892078</v>
      </c>
      <c r="L10" s="18">
        <f t="shared" si="1"/>
        <v>89.97853132225035</v>
      </c>
      <c r="M10" s="18">
        <f t="shared" si="1"/>
        <v>282.1205514104092</v>
      </c>
      <c r="N10" s="18">
        <f t="shared" si="1"/>
        <v>107.27434917167304</v>
      </c>
      <c r="O10" s="18">
        <f t="shared" si="1"/>
        <v>198.9570981804661</v>
      </c>
      <c r="P10" s="18">
        <f t="shared" si="1"/>
        <v>121.29268292682926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3268.0951290435487</v>
      </c>
    </row>
    <row r="3" spans="1:18" ht="45" customHeight="1">
      <c r="A3" s="60" t="s">
        <v>118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79</v>
      </c>
      <c r="B4" s="32"/>
      <c r="C4" s="32">
        <v>82.38649592549476</v>
      </c>
      <c r="D4" s="32"/>
      <c r="E4" s="32">
        <v>81.09478672985783</v>
      </c>
      <c r="F4" s="32">
        <v>94.1584013289686</v>
      </c>
      <c r="G4" s="32">
        <v>88.10746604729545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345.74715003161657</v>
      </c>
    </row>
    <row r="5" spans="1:18" ht="19.5" customHeight="1">
      <c r="A5" s="42" t="s">
        <v>89</v>
      </c>
      <c r="B5" s="32">
        <v>99.55072463768117</v>
      </c>
      <c r="C5" s="32"/>
      <c r="D5" s="32">
        <v>69.72945891783567</v>
      </c>
      <c r="E5" s="32">
        <v>85.83412322274881</v>
      </c>
      <c r="F5" s="32"/>
      <c r="G5" s="32">
        <v>85.36833449323439</v>
      </c>
      <c r="H5" s="32">
        <v>77.23599828986747</v>
      </c>
      <c r="I5" s="32"/>
      <c r="J5" s="32">
        <v>83.09644217039504</v>
      </c>
      <c r="K5" s="32">
        <v>104.2367894887175</v>
      </c>
      <c r="L5" s="32">
        <v>91.35188308038224</v>
      </c>
      <c r="M5" s="32">
        <v>102.96988181471596</v>
      </c>
      <c r="N5" s="32">
        <v>74.09047879118879</v>
      </c>
      <c r="O5" s="32"/>
      <c r="P5" s="32">
        <v>81.48780487804879</v>
      </c>
      <c r="Q5" s="32"/>
      <c r="R5" s="12">
        <f t="shared" si="0"/>
        <v>954.9519197848158</v>
      </c>
    </row>
    <row r="6" spans="1:18" ht="19.5" customHeight="1">
      <c r="A6" s="40" t="s">
        <v>88</v>
      </c>
      <c r="B6" s="32"/>
      <c r="C6" s="32">
        <v>90.41599743013168</v>
      </c>
      <c r="D6" s="32">
        <v>70.25252525252525</v>
      </c>
      <c r="E6" s="32"/>
      <c r="F6" s="32">
        <v>102.30828226799811</v>
      </c>
      <c r="G6" s="32"/>
      <c r="H6" s="32">
        <v>64.50133821665023</v>
      </c>
      <c r="I6" s="32">
        <v>89.80367873033346</v>
      </c>
      <c r="J6" s="32">
        <v>100.58802669739991</v>
      </c>
      <c r="K6" s="32">
        <v>119.86868686868686</v>
      </c>
      <c r="L6" s="32">
        <v>115.73020753266718</v>
      </c>
      <c r="M6" s="32">
        <v>117.21804511278194</v>
      </c>
      <c r="N6" s="32"/>
      <c r="O6" s="32">
        <v>76.8150738150738</v>
      </c>
      <c r="P6" s="32">
        <v>75.39024390243902</v>
      </c>
      <c r="Q6" s="32"/>
      <c r="R6" s="12">
        <f>SUM(B6:Q6)</f>
        <v>1022.8921058266874</v>
      </c>
    </row>
    <row r="7" spans="1:18" ht="19.5" customHeight="1">
      <c r="A7" s="41" t="s">
        <v>94</v>
      </c>
      <c r="B7" s="32">
        <v>62.44927536231884</v>
      </c>
      <c r="C7" s="32">
        <v>64.4987692996196</v>
      </c>
      <c r="D7" s="32"/>
      <c r="E7" s="32">
        <v>65.45497630331754</v>
      </c>
      <c r="F7" s="32">
        <v>78.68404700423923</v>
      </c>
      <c r="G7" s="32">
        <v>60.6194322596374</v>
      </c>
      <c r="H7" s="32"/>
      <c r="I7" s="32">
        <v>65.41117268615835</v>
      </c>
      <c r="J7" s="32">
        <v>79.18741308826745</v>
      </c>
      <c r="K7" s="32"/>
      <c r="L7" s="32"/>
      <c r="M7" s="32">
        <v>90.3690269673553</v>
      </c>
      <c r="N7" s="32"/>
      <c r="O7" s="32">
        <v>56.63696245412627</v>
      </c>
      <c r="P7" s="32">
        <v>65.63414634146342</v>
      </c>
      <c r="Q7" s="32"/>
      <c r="R7" s="12">
        <f>SUM(B7:Q7)</f>
        <v>688.9452217665034</v>
      </c>
    </row>
    <row r="8" spans="1:18" ht="19.5" customHeight="1">
      <c r="A8" s="42" t="s">
        <v>92</v>
      </c>
      <c r="B8" s="32">
        <v>67.08695652173913</v>
      </c>
      <c r="C8" s="32"/>
      <c r="D8" s="32"/>
      <c r="E8" s="32"/>
      <c r="F8" s="32"/>
      <c r="G8" s="32"/>
      <c r="H8" s="32"/>
      <c r="I8" s="32">
        <v>61.6837777460906</v>
      </c>
      <c r="J8" s="32"/>
      <c r="K8" s="32"/>
      <c r="L8" s="32"/>
      <c r="M8" s="32"/>
      <c r="N8" s="32">
        <v>76.40251228836702</v>
      </c>
      <c r="O8" s="32">
        <v>50.385485077728816</v>
      </c>
      <c r="P8" s="32"/>
      <c r="Q8" s="32"/>
      <c r="R8" s="12">
        <f t="shared" si="0"/>
        <v>255.55873163392553</v>
      </c>
    </row>
    <row r="9" spans="1:18" ht="19.5" customHeight="1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229.08695652173913</v>
      </c>
      <c r="C10" s="18">
        <f t="shared" si="1"/>
        <v>237.30126265524603</v>
      </c>
      <c r="D10" s="18">
        <f t="shared" si="1"/>
        <v>139.98198417036093</v>
      </c>
      <c r="E10" s="18">
        <f t="shared" si="1"/>
        <v>232.3838862559242</v>
      </c>
      <c r="F10" s="18">
        <f t="shared" si="1"/>
        <v>275.15073060120596</v>
      </c>
      <c r="G10" s="18">
        <f t="shared" si="1"/>
        <v>234.09523280016722</v>
      </c>
      <c r="H10" s="18">
        <f t="shared" si="1"/>
        <v>141.7373365065177</v>
      </c>
      <c r="I10" s="18">
        <f t="shared" si="1"/>
        <v>216.89862916258238</v>
      </c>
      <c r="J10" s="18">
        <f t="shared" si="1"/>
        <v>262.8718819560624</v>
      </c>
      <c r="K10" s="18">
        <f t="shared" si="1"/>
        <v>224.10547635740437</v>
      </c>
      <c r="L10" s="18">
        <f t="shared" si="1"/>
        <v>207.08209061304942</v>
      </c>
      <c r="M10" s="18">
        <f t="shared" si="1"/>
        <v>310.5569538948532</v>
      </c>
      <c r="N10" s="18">
        <f t="shared" si="1"/>
        <v>150.4929910795558</v>
      </c>
      <c r="O10" s="18">
        <f t="shared" si="1"/>
        <v>183.8375213469289</v>
      </c>
      <c r="P10" s="18">
        <f t="shared" si="1"/>
        <v>222.5121951219512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1151.0574821964287</v>
      </c>
    </row>
    <row r="3" spans="1:18" ht="45" customHeight="1">
      <c r="A3" s="60" t="s">
        <v>119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124</v>
      </c>
      <c r="B4" s="32">
        <v>46.21739130434783</v>
      </c>
      <c r="C4" s="32">
        <v>80.53977272727272</v>
      </c>
      <c r="D4" s="32">
        <v>70.93182282098387</v>
      </c>
      <c r="E4" s="32">
        <v>83.93838862559242</v>
      </c>
      <c r="F4" s="32"/>
      <c r="G4" s="32"/>
      <c r="H4" s="32"/>
      <c r="I4" s="32"/>
      <c r="J4" s="32"/>
      <c r="K4" s="32"/>
      <c r="L4" s="32"/>
      <c r="M4" s="32"/>
      <c r="N4" s="32"/>
      <c r="O4" s="32">
        <v>71.27982750359367</v>
      </c>
      <c r="P4" s="32">
        <v>58.92682926829268</v>
      </c>
      <c r="Q4" s="32"/>
      <c r="R4" s="12">
        <f aca="true" t="shared" si="0" ref="R4:R9">SUM(B4:Q4)</f>
        <v>411.83403225008317</v>
      </c>
    </row>
    <row r="5" spans="1:18" ht="19.5" customHeight="1">
      <c r="A5" s="41" t="s">
        <v>122</v>
      </c>
      <c r="B5" s="32">
        <v>58.391304347826086</v>
      </c>
      <c r="C5" s="32"/>
      <c r="D5" s="32"/>
      <c r="E5" s="32">
        <v>83.93838862559242</v>
      </c>
      <c r="F5" s="32">
        <v>83.0087592885821</v>
      </c>
      <c r="G5" s="32"/>
      <c r="H5" s="32"/>
      <c r="I5" s="32"/>
      <c r="J5" s="32"/>
      <c r="K5" s="32"/>
      <c r="L5" s="32"/>
      <c r="M5" s="32"/>
      <c r="N5" s="32"/>
      <c r="O5" s="32">
        <v>73.52709725315515</v>
      </c>
      <c r="P5" s="32">
        <v>39.41463414634146</v>
      </c>
      <c r="Q5" s="32"/>
      <c r="R5" s="12">
        <f t="shared" si="0"/>
        <v>338.28018366149723</v>
      </c>
    </row>
    <row r="6" spans="1:18" ht="19.5" customHeight="1">
      <c r="A6" s="42" t="s">
        <v>125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>SUM(B6:Q6)</f>
        <v>0</v>
      </c>
    </row>
    <row r="7" spans="1:18" ht="19.5" customHeight="1">
      <c r="A7" s="40" t="s">
        <v>123</v>
      </c>
      <c r="B7" s="32"/>
      <c r="C7" s="32">
        <v>78.7382140876317</v>
      </c>
      <c r="D7" s="32">
        <v>60.47921676399863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139.21743085163033</v>
      </c>
    </row>
    <row r="8" spans="1:18" ht="19.5" customHeight="1">
      <c r="A8" s="41" t="s">
        <v>120</v>
      </c>
      <c r="B8" s="32"/>
      <c r="C8" s="32">
        <v>77.37343494828524</v>
      </c>
      <c r="D8" s="32">
        <v>65.26119402985074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142.634628978136</v>
      </c>
    </row>
    <row r="9" spans="1:18" ht="19.5" customHeight="1">
      <c r="A9" s="41" t="s">
        <v>121</v>
      </c>
      <c r="B9" s="32"/>
      <c r="C9" s="32"/>
      <c r="D9" s="32"/>
      <c r="E9" s="32">
        <v>60.241706161137444</v>
      </c>
      <c r="F9" s="32"/>
      <c r="G9" s="32"/>
      <c r="H9" s="32"/>
      <c r="I9" s="32"/>
      <c r="J9" s="32"/>
      <c r="K9" s="32"/>
      <c r="L9" s="32"/>
      <c r="M9" s="32"/>
      <c r="N9" s="32"/>
      <c r="O9" s="32">
        <v>58.84950029394473</v>
      </c>
      <c r="P9" s="32"/>
      <c r="Q9" s="32"/>
      <c r="R9" s="12">
        <f t="shared" si="0"/>
        <v>119.09120645508217</v>
      </c>
    </row>
    <row r="10" spans="2:17" ht="19.5" customHeight="1">
      <c r="B10" s="18">
        <f aca="true" t="shared" si="1" ref="B10:Q10">SUM(B4,B5,B6,B7,B8,B9)</f>
        <v>104.6086956521739</v>
      </c>
      <c r="C10" s="18">
        <f t="shared" si="1"/>
        <v>236.65142176318966</v>
      </c>
      <c r="D10" s="18">
        <f t="shared" si="1"/>
        <v>196.67223361483323</v>
      </c>
      <c r="E10" s="18">
        <f t="shared" si="1"/>
        <v>228.1184834123223</v>
      </c>
      <c r="F10" s="18">
        <f t="shared" si="1"/>
        <v>83.0087592885821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203.65642505069354</v>
      </c>
      <c r="P10" s="18">
        <f t="shared" si="1"/>
        <v>98.34146341463415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1752.9547679374703</v>
      </c>
    </row>
    <row r="3" spans="1:18" ht="45" customHeight="1">
      <c r="A3" s="60" t="s">
        <v>126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128</v>
      </c>
      <c r="B4" s="32">
        <v>48.53623188405797</v>
      </c>
      <c r="C4" s="32"/>
      <c r="D4" s="32">
        <v>70.06849315068493</v>
      </c>
      <c r="E4" s="32">
        <v>85.36018957345972</v>
      </c>
      <c r="F4" s="32">
        <v>99.08650714782848</v>
      </c>
      <c r="G4" s="32">
        <v>84.73141276241316</v>
      </c>
      <c r="H4" s="32">
        <v>66.4712944771884</v>
      </c>
      <c r="I4" s="32">
        <v>84.02459260519933</v>
      </c>
      <c r="J4" s="32">
        <v>66.86609266938198</v>
      </c>
      <c r="K4" s="32">
        <v>102.86646745727893</v>
      </c>
      <c r="L4" s="32">
        <v>103.22398939695162</v>
      </c>
      <c r="M4" s="32">
        <v>112.18119364534134</v>
      </c>
      <c r="N4" s="32">
        <v>78.0409612233752</v>
      </c>
      <c r="O4" s="32"/>
      <c r="P4" s="32">
        <v>63.80487804878049</v>
      </c>
      <c r="Q4" s="32"/>
      <c r="R4" s="12">
        <f aca="true" t="shared" si="0" ref="R4:R9">SUM(B4:Q4)</f>
        <v>1065.2623040419414</v>
      </c>
    </row>
    <row r="5" spans="1:18" ht="19.5" customHeight="1">
      <c r="A5" s="41" t="s">
        <v>129</v>
      </c>
      <c r="B5" s="32"/>
      <c r="C5" s="32"/>
      <c r="D5" s="32"/>
      <c r="E5" s="32">
        <v>80.62085308056872</v>
      </c>
      <c r="F5" s="32"/>
      <c r="G5" s="32">
        <v>61.42585149339342</v>
      </c>
      <c r="H5" s="32">
        <v>50.65252634423128</v>
      </c>
      <c r="I5" s="32"/>
      <c r="J5" s="32"/>
      <c r="K5" s="32"/>
      <c r="L5" s="32"/>
      <c r="M5" s="32"/>
      <c r="N5" s="32"/>
      <c r="O5" s="32"/>
      <c r="P5" s="32">
        <v>32.09756097560975</v>
      </c>
      <c r="Q5" s="32"/>
      <c r="R5" s="12">
        <f t="shared" si="0"/>
        <v>224.79679189380317</v>
      </c>
    </row>
    <row r="6" spans="1:18" ht="19.5" customHeight="1">
      <c r="A6" s="40" t="s">
        <v>127</v>
      </c>
      <c r="B6" s="32"/>
      <c r="C6" s="32">
        <v>79.81710748452448</v>
      </c>
      <c r="D6" s="32">
        <v>74.98916576381365</v>
      </c>
      <c r="E6" s="32">
        <v>46.497630331753555</v>
      </c>
      <c r="F6" s="32"/>
      <c r="G6" s="32">
        <v>87.41958912298381</v>
      </c>
      <c r="H6" s="32">
        <v>82.01002734731084</v>
      </c>
      <c r="I6" s="32">
        <v>92.1621519513393</v>
      </c>
      <c r="J6" s="32"/>
      <c r="K6" s="32"/>
      <c r="L6" s="32"/>
      <c r="M6" s="32"/>
      <c r="N6" s="32"/>
      <c r="O6" s="32"/>
      <c r="P6" s="32"/>
      <c r="Q6" s="32"/>
      <c r="R6" s="12">
        <f>SUM(B6:Q6)</f>
        <v>462.89567200172564</v>
      </c>
    </row>
    <row r="7" spans="1:18" ht="19.5" customHeight="1">
      <c r="A7" s="6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0</v>
      </c>
    </row>
    <row r="8" spans="1:18" ht="19.5" customHeight="1">
      <c r="A8" s="6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48.53623188405797</v>
      </c>
      <c r="C10" s="18">
        <f t="shared" si="1"/>
        <v>79.81710748452448</v>
      </c>
      <c r="D10" s="18">
        <f t="shared" si="1"/>
        <v>145.05765891449857</v>
      </c>
      <c r="E10" s="18">
        <f t="shared" si="1"/>
        <v>212.478672985782</v>
      </c>
      <c r="F10" s="18">
        <f t="shared" si="1"/>
        <v>99.08650714782848</v>
      </c>
      <c r="G10" s="18">
        <f t="shared" si="1"/>
        <v>233.5768533787904</v>
      </c>
      <c r="H10" s="18">
        <f t="shared" si="1"/>
        <v>199.13384816873054</v>
      </c>
      <c r="I10" s="18">
        <f t="shared" si="1"/>
        <v>176.18674455653863</v>
      </c>
      <c r="J10" s="18">
        <f t="shared" si="1"/>
        <v>66.86609266938198</v>
      </c>
      <c r="K10" s="18">
        <f t="shared" si="1"/>
        <v>102.86646745727893</v>
      </c>
      <c r="L10" s="18">
        <f t="shared" si="1"/>
        <v>103.22398939695162</v>
      </c>
      <c r="M10" s="18">
        <f t="shared" si="1"/>
        <v>112.18119364534134</v>
      </c>
      <c r="N10" s="18">
        <f t="shared" si="1"/>
        <v>78.0409612233752</v>
      </c>
      <c r="O10" s="18">
        <f t="shared" si="1"/>
        <v>0</v>
      </c>
      <c r="P10" s="18">
        <f t="shared" si="1"/>
        <v>95.90243902439025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3416.0581576041395</v>
      </c>
    </row>
    <row r="3" spans="1:18" ht="45" customHeight="1">
      <c r="A3" s="60" t="s">
        <v>130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135</v>
      </c>
      <c r="B4" s="32">
        <v>70.85507246376812</v>
      </c>
      <c r="C4" s="32">
        <v>68.0244133680967</v>
      </c>
      <c r="D4" s="32">
        <v>46.357234314980786</v>
      </c>
      <c r="E4" s="32">
        <v>63.08530805687204</v>
      </c>
      <c r="F4" s="32"/>
      <c r="G4" s="32"/>
      <c r="H4" s="32"/>
      <c r="I4" s="32"/>
      <c r="J4" s="32"/>
      <c r="K4" s="32">
        <v>82.56608148393508</v>
      </c>
      <c r="L4" s="32"/>
      <c r="M4" s="32">
        <v>81.36876006441224</v>
      </c>
      <c r="N4" s="32"/>
      <c r="O4" s="32">
        <v>41.77287259370111</v>
      </c>
      <c r="P4" s="32">
        <v>54.04878048780488</v>
      </c>
      <c r="Q4" s="32"/>
      <c r="R4" s="12">
        <f aca="true" t="shared" si="0" ref="R4:R9">SUM(B4:Q4)</f>
        <v>508.07852283357096</v>
      </c>
    </row>
    <row r="5" spans="1:18" ht="19.5" customHeight="1">
      <c r="A5" s="41" t="s">
        <v>134</v>
      </c>
      <c r="B5" s="32"/>
      <c r="C5" s="32">
        <v>79.48179271708682</v>
      </c>
      <c r="D5" s="32"/>
      <c r="E5" s="32"/>
      <c r="F5" s="32">
        <v>77.98947690158064</v>
      </c>
      <c r="G5" s="32">
        <v>72.97481943141665</v>
      </c>
      <c r="H5" s="32">
        <v>55.89156626506024</v>
      </c>
      <c r="I5" s="32">
        <v>70.92632670070529</v>
      </c>
      <c r="J5" s="32">
        <v>78.52679310535125</v>
      </c>
      <c r="K5" s="32"/>
      <c r="L5" s="32">
        <v>86.20501918490098</v>
      </c>
      <c r="M5" s="32"/>
      <c r="N5" s="32">
        <v>69.90333151283451</v>
      </c>
      <c r="O5" s="32"/>
      <c r="P5" s="32">
        <v>72.95121951219512</v>
      </c>
      <c r="Q5" s="32"/>
      <c r="R5" s="12">
        <f t="shared" si="0"/>
        <v>664.8503453311315</v>
      </c>
    </row>
    <row r="6" spans="1:18" ht="19.5" customHeight="1">
      <c r="A6" s="42" t="s">
        <v>133</v>
      </c>
      <c r="B6" s="32"/>
      <c r="C6" s="32"/>
      <c r="D6" s="32"/>
      <c r="E6" s="32">
        <v>66.87677725118483</v>
      </c>
      <c r="F6" s="32"/>
      <c r="G6" s="32">
        <v>92.29445250305753</v>
      </c>
      <c r="H6" s="32"/>
      <c r="I6" s="32">
        <v>85.43946371118108</v>
      </c>
      <c r="J6" s="32">
        <v>77.72768922314859</v>
      </c>
      <c r="K6" s="32">
        <v>105.48595233481882</v>
      </c>
      <c r="L6" s="32">
        <v>106.81314111449957</v>
      </c>
      <c r="M6" s="32">
        <v>107.88402848423192</v>
      </c>
      <c r="N6" s="32">
        <v>89.61933369743309</v>
      </c>
      <c r="O6" s="32"/>
      <c r="P6" s="32"/>
      <c r="Q6" s="32"/>
      <c r="R6" s="12">
        <f>SUM(B6:Q6)</f>
        <v>732.1408383195555</v>
      </c>
    </row>
    <row r="7" spans="1:18" ht="19.5" customHeight="1">
      <c r="A7" s="42" t="s">
        <v>132</v>
      </c>
      <c r="B7" s="32"/>
      <c r="C7" s="32"/>
      <c r="D7" s="32">
        <v>47.39957994224205</v>
      </c>
      <c r="E7" s="32"/>
      <c r="F7" s="32">
        <v>88.11448793606935</v>
      </c>
      <c r="G7" s="32"/>
      <c r="H7" s="32"/>
      <c r="I7" s="32"/>
      <c r="J7" s="32"/>
      <c r="K7" s="32"/>
      <c r="L7" s="32"/>
      <c r="M7" s="32"/>
      <c r="N7" s="32"/>
      <c r="O7" s="32">
        <v>36.166530897241934</v>
      </c>
      <c r="P7" s="32">
        <v>61.36585365853659</v>
      </c>
      <c r="Q7" s="32"/>
      <c r="R7" s="12">
        <f>SUM(B7:Q7)</f>
        <v>233.04645243408993</v>
      </c>
    </row>
    <row r="8" spans="1:18" ht="19.5" customHeight="1">
      <c r="A8" s="40" t="s">
        <v>131</v>
      </c>
      <c r="B8" s="32">
        <v>67.95652173913044</v>
      </c>
      <c r="C8" s="32">
        <v>75.25099075297226</v>
      </c>
      <c r="D8" s="32">
        <v>63.429811866859616</v>
      </c>
      <c r="E8" s="32"/>
      <c r="F8" s="32">
        <v>93.24557321558449</v>
      </c>
      <c r="G8" s="32"/>
      <c r="H8" s="32">
        <v>66.66423357664235</v>
      </c>
      <c r="I8" s="32">
        <v>83.03639645690777</v>
      </c>
      <c r="J8" s="32">
        <v>83.15436874413803</v>
      </c>
      <c r="K8" s="32">
        <v>106.80153876504241</v>
      </c>
      <c r="L8" s="32">
        <v>93.38933951332561</v>
      </c>
      <c r="M8" s="32">
        <v>107.66281192939744</v>
      </c>
      <c r="N8" s="32">
        <v>83.5024576734025</v>
      </c>
      <c r="O8" s="32">
        <v>69.2174721189591</v>
      </c>
      <c r="P8" s="32"/>
      <c r="Q8" s="32"/>
      <c r="R8" s="12">
        <f t="shared" si="0"/>
        <v>993.311516352362</v>
      </c>
    </row>
    <row r="9" spans="1:18" ht="19.5" customHeight="1">
      <c r="A9" s="42" t="s">
        <v>136</v>
      </c>
      <c r="B9" s="32">
        <v>71.14492753623188</v>
      </c>
      <c r="C9" s="32"/>
      <c r="D9" s="32"/>
      <c r="E9" s="32">
        <v>63.08530805687204</v>
      </c>
      <c r="F9" s="32"/>
      <c r="G9" s="32">
        <v>86.14098748106628</v>
      </c>
      <c r="H9" s="32">
        <v>64.25925925925927</v>
      </c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284.6304823334294</v>
      </c>
    </row>
    <row r="10" spans="2:17" ht="19.5" customHeight="1">
      <c r="B10" s="18">
        <f aca="true" t="shared" si="1" ref="B10:Q10">SUM(B4,B5,B6,B7,B8,B9)</f>
        <v>209.95652173913044</v>
      </c>
      <c r="C10" s="18">
        <f t="shared" si="1"/>
        <v>222.75719683815578</v>
      </c>
      <c r="D10" s="18">
        <f t="shared" si="1"/>
        <v>157.18662612408244</v>
      </c>
      <c r="E10" s="18">
        <f t="shared" si="1"/>
        <v>193.04739336492892</v>
      </c>
      <c r="F10" s="18">
        <f t="shared" si="1"/>
        <v>259.3495380532345</v>
      </c>
      <c r="G10" s="18">
        <f t="shared" si="1"/>
        <v>251.41025941554045</v>
      </c>
      <c r="H10" s="18">
        <f t="shared" si="1"/>
        <v>186.81505910096186</v>
      </c>
      <c r="I10" s="18">
        <f t="shared" si="1"/>
        <v>239.40218686879413</v>
      </c>
      <c r="J10" s="18">
        <f t="shared" si="1"/>
        <v>239.40885107263784</v>
      </c>
      <c r="K10" s="18">
        <f t="shared" si="1"/>
        <v>294.85357258379634</v>
      </c>
      <c r="L10" s="18">
        <f t="shared" si="1"/>
        <v>286.4074998127262</v>
      </c>
      <c r="M10" s="18">
        <f t="shared" si="1"/>
        <v>296.9156004780416</v>
      </c>
      <c r="N10" s="18">
        <f t="shared" si="1"/>
        <v>243.02512288367012</v>
      </c>
      <c r="O10" s="18">
        <f t="shared" si="1"/>
        <v>147.15687560990216</v>
      </c>
      <c r="P10" s="18">
        <f t="shared" si="1"/>
        <v>188.3658536585366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1149.4264402908948</v>
      </c>
    </row>
    <row r="3" spans="1:18" ht="45" customHeight="1">
      <c r="A3" s="60" t="s">
        <v>137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138</v>
      </c>
      <c r="B4" s="32">
        <v>80.71014492753623</v>
      </c>
      <c r="C4" s="32"/>
      <c r="D4" s="32">
        <v>70.22617124394183</v>
      </c>
      <c r="E4" s="32">
        <v>85.83412322274881</v>
      </c>
      <c r="F4" s="32">
        <v>85.11907279207388</v>
      </c>
      <c r="G4" s="32">
        <v>75.51264371095668</v>
      </c>
      <c r="H4" s="32"/>
      <c r="I4" s="32"/>
      <c r="J4" s="32"/>
      <c r="K4" s="32"/>
      <c r="L4" s="32"/>
      <c r="M4" s="32"/>
      <c r="N4" s="32">
        <v>82.10067358456217</v>
      </c>
      <c r="O4" s="32"/>
      <c r="P4" s="32">
        <v>51.609756097560975</v>
      </c>
      <c r="Q4" s="32"/>
      <c r="R4" s="12">
        <f aca="true" t="shared" si="0" ref="R4:R9">SUM(B4:Q4)</f>
        <v>531.1125855793806</v>
      </c>
    </row>
    <row r="5" spans="1:18" ht="19.5" customHeight="1">
      <c r="A5" s="41" t="s">
        <v>140</v>
      </c>
      <c r="B5" s="32">
        <v>63.31884057971014</v>
      </c>
      <c r="C5" s="32"/>
      <c r="D5" s="32"/>
      <c r="E5" s="32">
        <v>54.55450236966824</v>
      </c>
      <c r="F5" s="32"/>
      <c r="G5" s="32"/>
      <c r="H5" s="32"/>
      <c r="I5" s="32"/>
      <c r="J5" s="32"/>
      <c r="K5" s="32"/>
      <c r="L5" s="32"/>
      <c r="M5" s="32"/>
      <c r="N5" s="32">
        <v>68.73821227016202</v>
      </c>
      <c r="O5" s="32"/>
      <c r="P5" s="32">
        <v>47.34146341463415</v>
      </c>
      <c r="Q5" s="32"/>
      <c r="R5" s="12">
        <f t="shared" si="0"/>
        <v>233.95301863417455</v>
      </c>
    </row>
    <row r="6" spans="1:18" ht="19.5" customHeight="1">
      <c r="A6" s="42" t="s">
        <v>139</v>
      </c>
      <c r="B6" s="32">
        <v>70.56521739130434</v>
      </c>
      <c r="C6" s="32"/>
      <c r="D6" s="32">
        <v>52.60501105379513</v>
      </c>
      <c r="E6" s="32">
        <v>65.92890995260665</v>
      </c>
      <c r="F6" s="32"/>
      <c r="G6" s="32">
        <v>79.51670516143953</v>
      </c>
      <c r="H6" s="32"/>
      <c r="I6" s="32"/>
      <c r="J6" s="32"/>
      <c r="K6" s="32"/>
      <c r="L6" s="32"/>
      <c r="M6" s="32"/>
      <c r="N6" s="32">
        <v>79.98889495721828</v>
      </c>
      <c r="O6" s="32"/>
      <c r="P6" s="32">
        <v>35.756097560975604</v>
      </c>
      <c r="Q6" s="32"/>
      <c r="R6" s="12">
        <f>SUM(B6:Q6)</f>
        <v>384.3608360773395</v>
      </c>
    </row>
    <row r="7" spans="1:18" ht="19.5" customHeight="1">
      <c r="A7" s="6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0</v>
      </c>
    </row>
    <row r="8" spans="1:18" ht="19.5" customHeight="1">
      <c r="A8" s="6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214.59420289855072</v>
      </c>
      <c r="C10" s="18">
        <f t="shared" si="1"/>
        <v>0</v>
      </c>
      <c r="D10" s="18">
        <f t="shared" si="1"/>
        <v>122.83118229773697</v>
      </c>
      <c r="E10" s="18">
        <f t="shared" si="1"/>
        <v>206.3175355450237</v>
      </c>
      <c r="F10" s="18">
        <f t="shared" si="1"/>
        <v>85.11907279207388</v>
      </c>
      <c r="G10" s="18">
        <f t="shared" si="1"/>
        <v>155.0293488723962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230.8277808119425</v>
      </c>
      <c r="O10" s="18">
        <f t="shared" si="1"/>
        <v>0</v>
      </c>
      <c r="P10" s="18">
        <f t="shared" si="1"/>
        <v>134.7073170731707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2613.8096237829504</v>
      </c>
    </row>
    <row r="3" spans="1:18" ht="45" customHeight="1">
      <c r="A3" s="62" t="s">
        <v>176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178</v>
      </c>
      <c r="B4" s="32">
        <v>76.36231884057972</v>
      </c>
      <c r="C4" s="32"/>
      <c r="D4" s="32">
        <v>59.67163168584969</v>
      </c>
      <c r="E4" s="32">
        <v>77.77725118483413</v>
      </c>
      <c r="F4" s="32"/>
      <c r="G4" s="32"/>
      <c r="H4" s="32"/>
      <c r="I4" s="32"/>
      <c r="J4" s="32"/>
      <c r="K4" s="32"/>
      <c r="L4" s="32"/>
      <c r="M4" s="32"/>
      <c r="N4" s="32">
        <v>59.672128163116696</v>
      </c>
      <c r="O4" s="32"/>
      <c r="P4" s="32"/>
      <c r="Q4" s="32"/>
      <c r="R4" s="12">
        <f aca="true" t="shared" si="0" ref="R4:R9">SUM(B4:Q4)</f>
        <v>273.4833298743803</v>
      </c>
    </row>
    <row r="5" spans="1:18" ht="19.5" customHeight="1">
      <c r="A5" s="40" t="s">
        <v>172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0</v>
      </c>
    </row>
    <row r="6" spans="1:18" ht="19.5" customHeight="1">
      <c r="A6" s="42" t="s">
        <v>173</v>
      </c>
      <c r="B6" s="32">
        <v>79.26086956521739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 t="shared" si="0"/>
        <v>79.26086956521739</v>
      </c>
    </row>
    <row r="7" spans="1:18" ht="19.5" customHeight="1">
      <c r="A7" s="42" t="s">
        <v>174</v>
      </c>
      <c r="B7" s="32"/>
      <c r="C7" s="32">
        <v>69.13410516160152</v>
      </c>
      <c r="D7" s="32">
        <v>67.63331394221444</v>
      </c>
      <c r="E7" s="32">
        <v>89.62559241706161</v>
      </c>
      <c r="F7" s="32">
        <v>97.50543470331627</v>
      </c>
      <c r="G7" s="32">
        <v>88.89791351481318</v>
      </c>
      <c r="H7" s="32">
        <v>78.51200835363731</v>
      </c>
      <c r="I7" s="32">
        <v>81.41977487869558</v>
      </c>
      <c r="J7" s="32">
        <v>70.61064604004693</v>
      </c>
      <c r="K7" s="32">
        <v>107.61108895093736</v>
      </c>
      <c r="L7" s="32">
        <v>107.16622581094248</v>
      </c>
      <c r="M7" s="32">
        <v>113.94736842105262</v>
      </c>
      <c r="N7" s="32">
        <v>62.78518113963227</v>
      </c>
      <c r="O7" s="32"/>
      <c r="P7" s="32">
        <v>92.46341463414635</v>
      </c>
      <c r="Q7" s="32"/>
      <c r="R7" s="12">
        <f t="shared" si="0"/>
        <v>1127.312067968098</v>
      </c>
    </row>
    <row r="8" spans="1:18" ht="19.5" customHeight="1">
      <c r="A8" s="41" t="s">
        <v>175</v>
      </c>
      <c r="B8" s="32">
        <v>83.89855072463767</v>
      </c>
      <c r="C8" s="32">
        <v>80.81978899344168</v>
      </c>
      <c r="D8" s="32">
        <v>63.124887529242386</v>
      </c>
      <c r="E8" s="32">
        <v>68.77251184834124</v>
      </c>
      <c r="F8" s="32">
        <v>86.64262214876449</v>
      </c>
      <c r="G8" s="32">
        <v>82.45864820999773</v>
      </c>
      <c r="H8" s="32">
        <v>68.53312777318192</v>
      </c>
      <c r="I8" s="32"/>
      <c r="J8" s="32">
        <v>90.21988026595302</v>
      </c>
      <c r="K8" s="32">
        <v>106.42492639842982</v>
      </c>
      <c r="L8" s="32">
        <v>92.22095671981776</v>
      </c>
      <c r="M8" s="32">
        <v>102.56872037914691</v>
      </c>
      <c r="N8" s="32">
        <v>70.26743127616967</v>
      </c>
      <c r="O8" s="32">
        <v>77.0452065471551</v>
      </c>
      <c r="P8" s="32">
        <v>60.756097560975604</v>
      </c>
      <c r="Q8" s="32"/>
      <c r="R8" s="12">
        <f t="shared" si="0"/>
        <v>1133.753356375255</v>
      </c>
    </row>
    <row r="9" spans="1:18" ht="19.5" customHeight="1">
      <c r="A9" s="6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>SUM(B4:B9)</f>
        <v>239.5217391304348</v>
      </c>
      <c r="C10" s="18">
        <f aca="true" t="shared" si="1" ref="C10:Q10">SUM(C4:C9)</f>
        <v>149.9538941550432</v>
      </c>
      <c r="D10" s="18">
        <f t="shared" si="1"/>
        <v>190.42983315730652</v>
      </c>
      <c r="E10" s="18">
        <f t="shared" si="1"/>
        <v>236.17535545023696</v>
      </c>
      <c r="F10" s="18">
        <f t="shared" si="1"/>
        <v>184.14805685208074</v>
      </c>
      <c r="G10" s="18">
        <f t="shared" si="1"/>
        <v>171.35656172481092</v>
      </c>
      <c r="H10" s="18">
        <f t="shared" si="1"/>
        <v>147.04513612681922</v>
      </c>
      <c r="I10" s="18">
        <f t="shared" si="1"/>
        <v>81.41977487869558</v>
      </c>
      <c r="J10" s="18">
        <f t="shared" si="1"/>
        <v>160.83052630599997</v>
      </c>
      <c r="K10" s="18">
        <f t="shared" si="1"/>
        <v>214.03601534936718</v>
      </c>
      <c r="L10" s="18">
        <f t="shared" si="1"/>
        <v>199.38718253076024</v>
      </c>
      <c r="M10" s="18">
        <f t="shared" si="1"/>
        <v>216.51608880019953</v>
      </c>
      <c r="N10" s="18">
        <f t="shared" si="1"/>
        <v>192.72474057891864</v>
      </c>
      <c r="O10" s="18">
        <f t="shared" si="1"/>
        <v>77.0452065471551</v>
      </c>
      <c r="P10" s="18">
        <f t="shared" si="1"/>
        <v>153.21951219512195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  <ignoredErrors>
    <ignoredError sqref="B10:Q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96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9" ht="24.75" customHeight="1">
      <c r="A3" s="52" t="s">
        <v>142</v>
      </c>
      <c r="B3" s="73" t="s">
        <v>108</v>
      </c>
      <c r="C3" s="72">
        <f>'K3 SPORT VÝBĚR'!D10</f>
        <v>235.13445332722813</v>
      </c>
      <c r="D3" s="74">
        <f aca="true" t="shared" si="0" ref="D3:D22">C3-C$3</f>
        <v>0</v>
      </c>
      <c r="H3" s="4"/>
      <c r="I3" s="5"/>
    </row>
    <row r="4" spans="1:4" ht="24.75" customHeight="1">
      <c r="A4" s="52" t="s">
        <v>143</v>
      </c>
      <c r="B4" s="69" t="s">
        <v>69</v>
      </c>
      <c r="C4" s="72">
        <f>'NÁHRADNÍ TERMÍN'!D10</f>
        <v>216.73571841577595</v>
      </c>
      <c r="D4" s="74">
        <f t="shared" si="0"/>
        <v>-18.39873491145218</v>
      </c>
    </row>
    <row r="5" spans="1:4" ht="24.75" customHeight="1">
      <c r="A5" s="52" t="s">
        <v>144</v>
      </c>
      <c r="B5" s="69" t="s">
        <v>4</v>
      </c>
      <c r="C5" s="72">
        <f>'ŠVANDA TEAM'!D10</f>
        <v>211.60424062223876</v>
      </c>
      <c r="D5" s="74">
        <f t="shared" si="0"/>
        <v>-23.530212704989367</v>
      </c>
    </row>
    <row r="6" spans="1:4" ht="24.75" customHeight="1">
      <c r="A6" s="52" t="s">
        <v>145</v>
      </c>
      <c r="B6" s="46" t="s">
        <v>3</v>
      </c>
      <c r="C6" s="48">
        <f>'PROPÁNAJÁNA TEAM'!D10</f>
        <v>204.36889797502624</v>
      </c>
      <c r="D6" s="50">
        <f t="shared" si="0"/>
        <v>-30.765555352201886</v>
      </c>
    </row>
    <row r="7" spans="1:7" ht="24.75" customHeight="1">
      <c r="A7" s="52" t="s">
        <v>146</v>
      </c>
      <c r="B7" s="46" t="s">
        <v>62</v>
      </c>
      <c r="C7" s="48">
        <f>'METEOR BRNO'!D10</f>
        <v>202.77980476175455</v>
      </c>
      <c r="D7" s="50">
        <f t="shared" si="0"/>
        <v>-32.35464856547358</v>
      </c>
      <c r="G7" s="7"/>
    </row>
    <row r="8" spans="1:4" ht="24.75" customHeight="1">
      <c r="A8" s="52" t="s">
        <v>147</v>
      </c>
      <c r="B8" s="46" t="s">
        <v>119</v>
      </c>
      <c r="C8" s="48">
        <f>VĚTROPLAŠI!D10</f>
        <v>196.67223361483323</v>
      </c>
      <c r="D8" s="50">
        <f t="shared" si="0"/>
        <v>-38.4622197123949</v>
      </c>
    </row>
    <row r="9" spans="1:4" ht="24.75" customHeight="1">
      <c r="A9" s="52" t="s">
        <v>148</v>
      </c>
      <c r="B9" s="46" t="s">
        <v>176</v>
      </c>
      <c r="C9" s="48">
        <f>'ŠNEČEK TEAM'!D10</f>
        <v>190.42983315730652</v>
      </c>
      <c r="D9" s="50">
        <f t="shared" si="0"/>
        <v>-44.70462016992161</v>
      </c>
    </row>
    <row r="10" spans="1:4" ht="24.75" customHeight="1">
      <c r="A10" s="52" t="s">
        <v>149</v>
      </c>
      <c r="B10" s="45" t="s">
        <v>109</v>
      </c>
      <c r="C10" s="48">
        <f>'K3 SPORT DIVIZE "B"'!D10</f>
        <v>185.572459780077</v>
      </c>
      <c r="D10" s="50">
        <f t="shared" si="0"/>
        <v>-49.56199354715113</v>
      </c>
    </row>
    <row r="11" spans="1:4" ht="24.75" customHeight="1">
      <c r="A11" s="52" t="s">
        <v>150</v>
      </c>
      <c r="B11" s="46" t="s">
        <v>65</v>
      </c>
      <c r="C11" s="48">
        <f>'NÁHRADNÍ TERMÍN - JUNIORKA'!D10</f>
        <v>159.97208716630553</v>
      </c>
      <c r="D11" s="50">
        <f t="shared" si="0"/>
        <v>-75.1623661609226</v>
      </c>
    </row>
    <row r="12" spans="1:4" ht="24.75" customHeight="1">
      <c r="A12" s="52" t="s">
        <v>151</v>
      </c>
      <c r="B12" s="46" t="s">
        <v>130</v>
      </c>
      <c r="C12" s="48">
        <f>'SK TERMIT'!D10</f>
        <v>157.18662612408244</v>
      </c>
      <c r="D12" s="50">
        <f t="shared" si="0"/>
        <v>-77.94782720314569</v>
      </c>
    </row>
    <row r="13" spans="1:4" ht="24.75" customHeight="1">
      <c r="A13" s="52" t="s">
        <v>152</v>
      </c>
      <c r="B13" s="46" t="s">
        <v>80</v>
      </c>
      <c r="C13" s="48">
        <f>'PARDAL´S TEAM'!D10</f>
        <v>156.22864081880476</v>
      </c>
      <c r="D13" s="50">
        <f t="shared" si="0"/>
        <v>-78.90581250842337</v>
      </c>
    </row>
    <row r="14" spans="1:4" ht="24.75" customHeight="1">
      <c r="A14" s="52" t="s">
        <v>153</v>
      </c>
      <c r="B14" s="46" t="s">
        <v>56</v>
      </c>
      <c r="C14" s="48">
        <f>'SOKOLÍ PERO'!D10</f>
        <v>145.21140180741767</v>
      </c>
      <c r="D14" s="50">
        <f t="shared" si="0"/>
        <v>-89.92305151981046</v>
      </c>
    </row>
    <row r="15" spans="1:4" ht="27.75" customHeight="1">
      <c r="A15" s="52" t="s">
        <v>154</v>
      </c>
      <c r="B15" s="46" t="s">
        <v>126</v>
      </c>
      <c r="C15" s="48">
        <f>'GLASS VISION'!D10</f>
        <v>145.05765891449857</v>
      </c>
      <c r="D15" s="50">
        <f t="shared" si="0"/>
        <v>-90.07679441272956</v>
      </c>
    </row>
    <row r="16" spans="1:4" ht="24.75" customHeight="1">
      <c r="A16" s="52" t="s">
        <v>155</v>
      </c>
      <c r="B16" s="45" t="s">
        <v>141</v>
      </c>
      <c r="C16" s="48">
        <f>'NÁHRADNÍ TERMÍN VETERÁN'!D10</f>
        <v>139.98198417036093</v>
      </c>
      <c r="D16" s="50">
        <f t="shared" si="0"/>
        <v>-95.1524691568672</v>
      </c>
    </row>
    <row r="17" spans="1:4" ht="24" customHeight="1">
      <c r="A17" s="52" t="s">
        <v>156</v>
      </c>
      <c r="B17" s="46" t="s">
        <v>137</v>
      </c>
      <c r="C17" s="48">
        <f>'SAJDA TÝM'!D10</f>
        <v>122.83118229773697</v>
      </c>
      <c r="D17" s="50">
        <f t="shared" si="0"/>
        <v>-112.30327102949116</v>
      </c>
    </row>
    <row r="18" spans="1:4" ht="24.75" customHeight="1">
      <c r="A18" s="52" t="s">
        <v>157</v>
      </c>
      <c r="B18" s="46" t="s">
        <v>84</v>
      </c>
      <c r="C18" s="48">
        <f>'JAKO VÍNO'!D10</f>
        <v>59.52397029034435</v>
      </c>
      <c r="D18" s="50">
        <f t="shared" si="0"/>
        <v>-175.61048303688378</v>
      </c>
    </row>
    <row r="19" spans="1:4" ht="24.75" customHeight="1">
      <c r="A19" s="52" t="s">
        <v>158</v>
      </c>
      <c r="B19" s="46" t="s">
        <v>110</v>
      </c>
      <c r="C19" s="48">
        <f>'K3 SPORT TROSKY'!D10</f>
        <v>48.57798165137614</v>
      </c>
      <c r="D19" s="50">
        <f t="shared" si="0"/>
        <v>-186.55647167585198</v>
      </c>
    </row>
    <row r="20" spans="1:4" ht="24.75" customHeight="1">
      <c r="A20" s="52" t="s">
        <v>159</v>
      </c>
      <c r="B20" s="46" t="s">
        <v>90</v>
      </c>
      <c r="C20" s="48">
        <f>'CHEECHOO TEAM'!D10</f>
        <v>0</v>
      </c>
      <c r="D20" s="50">
        <f t="shared" si="0"/>
        <v>-235.13445332722813</v>
      </c>
    </row>
    <row r="21" spans="1:4" ht="24.75" customHeight="1">
      <c r="A21" s="52" t="s">
        <v>160</v>
      </c>
      <c r="B21" s="46" t="s">
        <v>36</v>
      </c>
      <c r="C21" s="48">
        <f>'JEN TAK TAK'!D10</f>
        <v>0</v>
      </c>
      <c r="D21" s="50">
        <f t="shared" si="0"/>
        <v>-235.13445332722813</v>
      </c>
    </row>
    <row r="22" spans="1:4" ht="24.75" customHeight="1">
      <c r="A22" s="52" t="s">
        <v>161</v>
      </c>
      <c r="B22" s="46" t="s">
        <v>46</v>
      </c>
      <c r="C22" s="48">
        <f>'OKLAHOMA TEAM'!D10</f>
        <v>0</v>
      </c>
      <c r="D22" s="50">
        <f t="shared" si="0"/>
        <v>-235.13445332722813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71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80</v>
      </c>
      <c r="C3" s="72">
        <f>'PARDAL´S TEAM'!E10</f>
        <v>270.29857819905214</v>
      </c>
      <c r="D3" s="71">
        <f aca="true" t="shared" si="0" ref="D3:D22">C3-C$3</f>
        <v>0</v>
      </c>
    </row>
    <row r="4" spans="1:4" ht="24.75" customHeight="1">
      <c r="A4" s="52" t="s">
        <v>143</v>
      </c>
      <c r="B4" s="69" t="s">
        <v>3</v>
      </c>
      <c r="C4" s="72">
        <f>'PROPÁNAJÁNA TEAM'!E10</f>
        <v>265.08530805687207</v>
      </c>
      <c r="D4" s="71">
        <f t="shared" si="0"/>
        <v>-5.213270142180079</v>
      </c>
    </row>
    <row r="5" spans="1:4" ht="24.75" customHeight="1">
      <c r="A5" s="52" t="s">
        <v>144</v>
      </c>
      <c r="B5" s="69" t="s">
        <v>4</v>
      </c>
      <c r="C5" s="72">
        <f>'ŠVANDA TEAM'!E10</f>
        <v>258.9241706161137</v>
      </c>
      <c r="D5" s="71">
        <f t="shared" si="0"/>
        <v>-11.374407582938431</v>
      </c>
    </row>
    <row r="6" spans="1:4" ht="24" customHeight="1">
      <c r="A6" s="52" t="s">
        <v>145</v>
      </c>
      <c r="B6" s="46" t="s">
        <v>90</v>
      </c>
      <c r="C6" s="48">
        <f>'CHEECHOO TEAM'!E10</f>
        <v>251.81516587677726</v>
      </c>
      <c r="D6" s="49">
        <f t="shared" si="0"/>
        <v>-18.483412322274887</v>
      </c>
    </row>
    <row r="7" spans="1:4" ht="24.75" customHeight="1">
      <c r="A7" s="52" t="s">
        <v>146</v>
      </c>
      <c r="B7" s="46" t="s">
        <v>56</v>
      </c>
      <c r="C7" s="48">
        <f>'SOKOLÍ PERO'!E10</f>
        <v>245.65402843601896</v>
      </c>
      <c r="D7" s="49">
        <f t="shared" si="0"/>
        <v>-24.644549763033183</v>
      </c>
    </row>
    <row r="8" spans="1:4" ht="24" customHeight="1">
      <c r="A8" s="52" t="s">
        <v>147</v>
      </c>
      <c r="B8" s="46" t="s">
        <v>176</v>
      </c>
      <c r="C8" s="48">
        <f>'ŠNEČEK TEAM'!E10</f>
        <v>236.17535545023696</v>
      </c>
      <c r="D8" s="49">
        <f t="shared" si="0"/>
        <v>-34.12322274881518</v>
      </c>
    </row>
    <row r="9" spans="1:7" ht="24.75" customHeight="1">
      <c r="A9" s="52" t="s">
        <v>148</v>
      </c>
      <c r="B9" s="45" t="s">
        <v>141</v>
      </c>
      <c r="C9" s="48">
        <f>'NÁHRADNÍ TERMÍN VETERÁN'!E10</f>
        <v>232.3838862559242</v>
      </c>
      <c r="D9" s="49">
        <f t="shared" si="0"/>
        <v>-37.914691943127934</v>
      </c>
      <c r="F9" s="8"/>
      <c r="G9" s="9"/>
    </row>
    <row r="10" spans="1:4" ht="24.75" customHeight="1">
      <c r="A10" s="52" t="s">
        <v>149</v>
      </c>
      <c r="B10" s="45" t="s">
        <v>108</v>
      </c>
      <c r="C10" s="48">
        <f>'K3 SPORT VÝBĚR'!E10</f>
        <v>231.9099526066351</v>
      </c>
      <c r="D10" s="49">
        <f t="shared" si="0"/>
        <v>-38.38862559241704</v>
      </c>
    </row>
    <row r="11" spans="1:4" ht="24.75" customHeight="1">
      <c r="A11" s="52" t="s">
        <v>150</v>
      </c>
      <c r="B11" s="46" t="s">
        <v>69</v>
      </c>
      <c r="C11" s="48">
        <f>'NÁHRADNÍ TERMÍN'!E10</f>
        <v>231.436018957346</v>
      </c>
      <c r="D11" s="49">
        <f t="shared" si="0"/>
        <v>-38.86255924170615</v>
      </c>
    </row>
    <row r="12" spans="1:4" ht="24.75" customHeight="1">
      <c r="A12" s="52" t="s">
        <v>151</v>
      </c>
      <c r="B12" s="46" t="s">
        <v>119</v>
      </c>
      <c r="C12" s="48">
        <f>VĚTROPLAŠI!E10</f>
        <v>228.1184834123223</v>
      </c>
      <c r="D12" s="49">
        <f t="shared" si="0"/>
        <v>-42.18009478672985</v>
      </c>
    </row>
    <row r="13" spans="1:4" ht="24.75" customHeight="1">
      <c r="A13" s="52" t="s">
        <v>152</v>
      </c>
      <c r="B13" s="46" t="s">
        <v>62</v>
      </c>
      <c r="C13" s="48">
        <f>'METEOR BRNO'!E10</f>
        <v>226.2227488151659</v>
      </c>
      <c r="D13" s="49">
        <f t="shared" si="0"/>
        <v>-44.07582938388626</v>
      </c>
    </row>
    <row r="14" spans="1:4" ht="24.75" customHeight="1">
      <c r="A14" s="52" t="s">
        <v>153</v>
      </c>
      <c r="B14" s="46" t="s">
        <v>110</v>
      </c>
      <c r="C14" s="48">
        <f>'K3 SPORT TROSKY'!E10</f>
        <v>222.90521327014216</v>
      </c>
      <c r="D14" s="49">
        <f t="shared" si="0"/>
        <v>-47.39336492890999</v>
      </c>
    </row>
    <row r="15" spans="1:4" ht="24.75" customHeight="1">
      <c r="A15" s="52" t="s">
        <v>154</v>
      </c>
      <c r="B15" s="46" t="s">
        <v>46</v>
      </c>
      <c r="C15" s="48">
        <f>'OKLAHOMA TEAM'!E10</f>
        <v>221.95734597156397</v>
      </c>
      <c r="D15" s="49">
        <f t="shared" si="0"/>
        <v>-48.34123222748818</v>
      </c>
    </row>
    <row r="16" spans="1:10" ht="24.75" customHeight="1">
      <c r="A16" s="52" t="s">
        <v>155</v>
      </c>
      <c r="B16" s="46" t="s">
        <v>126</v>
      </c>
      <c r="C16" s="48">
        <f>'GLASS VISION'!E10</f>
        <v>212.478672985782</v>
      </c>
      <c r="D16" s="49">
        <f t="shared" si="0"/>
        <v>-57.81990521327015</v>
      </c>
      <c r="H16" s="15"/>
      <c r="I16" s="9"/>
      <c r="J16" s="13"/>
    </row>
    <row r="17" spans="1:6" ht="24.75" customHeight="1">
      <c r="A17" s="52" t="s">
        <v>156</v>
      </c>
      <c r="B17" s="46" t="s">
        <v>137</v>
      </c>
      <c r="C17" s="48">
        <f>'SAJDA TÝM'!E10</f>
        <v>206.3175355450237</v>
      </c>
      <c r="D17" s="49">
        <f t="shared" si="0"/>
        <v>-63.98104265402844</v>
      </c>
      <c r="F17" s="7"/>
    </row>
    <row r="18" spans="1:4" ht="26.25" customHeight="1">
      <c r="A18" s="52" t="s">
        <v>157</v>
      </c>
      <c r="B18" s="46" t="s">
        <v>130</v>
      </c>
      <c r="C18" s="48">
        <f>'SK TERMIT'!E10</f>
        <v>193.04739336492892</v>
      </c>
      <c r="D18" s="49">
        <f t="shared" si="0"/>
        <v>-77.25118483412322</v>
      </c>
    </row>
    <row r="19" spans="1:4" ht="26.25" customHeight="1">
      <c r="A19" s="52" t="s">
        <v>158</v>
      </c>
      <c r="B19" s="45" t="s">
        <v>109</v>
      </c>
      <c r="C19" s="48">
        <f>'K3 SPORT DIVIZE "B"'!E10</f>
        <v>188.781990521327</v>
      </c>
      <c r="D19" s="49">
        <f t="shared" si="0"/>
        <v>-81.51658767772514</v>
      </c>
    </row>
    <row r="20" spans="1:4" ht="26.25" customHeight="1">
      <c r="A20" s="52" t="s">
        <v>159</v>
      </c>
      <c r="B20" s="46" t="s">
        <v>65</v>
      </c>
      <c r="C20" s="48">
        <f>'NÁHRADNÍ TERMÍN - JUNIORKA'!E10</f>
        <v>168.87677725118482</v>
      </c>
      <c r="D20" s="49">
        <f t="shared" si="0"/>
        <v>-101.42180094786733</v>
      </c>
    </row>
    <row r="21" spans="1:4" ht="26.25" customHeight="1">
      <c r="A21" s="52" t="s">
        <v>160</v>
      </c>
      <c r="B21" s="46" t="s">
        <v>36</v>
      </c>
      <c r="C21" s="48">
        <f>'JEN TAK TAK'!E10</f>
        <v>143.23222748815166</v>
      </c>
      <c r="D21" s="49">
        <f t="shared" si="0"/>
        <v>-127.06635071090048</v>
      </c>
    </row>
    <row r="22" spans="1:4" ht="26.25" customHeight="1">
      <c r="A22" s="52" t="s">
        <v>161</v>
      </c>
      <c r="B22" s="46" t="s">
        <v>84</v>
      </c>
      <c r="C22" s="48">
        <f>'JAKO VÍNO'!E10</f>
        <v>0</v>
      </c>
      <c r="D22" s="49">
        <f t="shared" si="0"/>
        <v>-270.29857819905214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97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73" t="s">
        <v>108</v>
      </c>
      <c r="C3" s="72">
        <f>'K3 SPORT VÝBĚR'!F10</f>
        <v>305.4152113652661</v>
      </c>
      <c r="D3" s="71">
        <f aca="true" t="shared" si="0" ref="D3:D22">C3-C$3</f>
        <v>0</v>
      </c>
    </row>
    <row r="4" spans="1:4" ht="24.75" customHeight="1">
      <c r="A4" s="52" t="s">
        <v>143</v>
      </c>
      <c r="B4" s="69" t="s">
        <v>69</v>
      </c>
      <c r="C4" s="72">
        <f>'NÁHRADNÍ TERMÍN'!F10</f>
        <v>303.9806260533337</v>
      </c>
      <c r="D4" s="71">
        <f t="shared" si="0"/>
        <v>-1.4345853119323806</v>
      </c>
    </row>
    <row r="5" spans="1:4" ht="24.75" customHeight="1">
      <c r="A5" s="52" t="s">
        <v>144</v>
      </c>
      <c r="B5" s="69" t="s">
        <v>4</v>
      </c>
      <c r="C5" s="72">
        <f>'ŠVANDA TEAM'!F10</f>
        <v>296.7556473134545</v>
      </c>
      <c r="D5" s="71">
        <f t="shared" si="0"/>
        <v>-8.659564051811572</v>
      </c>
    </row>
    <row r="6" spans="1:4" ht="24.75" customHeight="1">
      <c r="A6" s="52" t="s">
        <v>145</v>
      </c>
      <c r="B6" s="46" t="s">
        <v>3</v>
      </c>
      <c r="C6" s="48">
        <f>'PROPÁNAJÁNA TEAM'!F10</f>
        <v>295.3251638800962</v>
      </c>
      <c r="D6" s="49">
        <f t="shared" si="0"/>
        <v>-10.090047485169862</v>
      </c>
    </row>
    <row r="7" spans="1:9" ht="24.75" customHeight="1">
      <c r="A7" s="52" t="s">
        <v>146</v>
      </c>
      <c r="B7" s="46" t="s">
        <v>65</v>
      </c>
      <c r="C7" s="48">
        <f>'NÁHRADNÍ TERMÍN - JUNIORKA'!F10</f>
        <v>292.38470076233193</v>
      </c>
      <c r="D7" s="49">
        <f t="shared" si="0"/>
        <v>-13.030510602934157</v>
      </c>
      <c r="H7" s="4"/>
      <c r="I7" s="5"/>
    </row>
    <row r="8" spans="1:4" ht="24.75" customHeight="1">
      <c r="A8" s="52" t="s">
        <v>147</v>
      </c>
      <c r="B8" s="46" t="s">
        <v>62</v>
      </c>
      <c r="C8" s="48">
        <f>'METEOR BRNO'!F10</f>
        <v>289.4168282662464</v>
      </c>
      <c r="D8" s="49">
        <f t="shared" si="0"/>
        <v>-15.99838309901969</v>
      </c>
    </row>
    <row r="9" spans="1:4" ht="24.75" customHeight="1">
      <c r="A9" s="52" t="s">
        <v>148</v>
      </c>
      <c r="B9" s="45" t="s">
        <v>109</v>
      </c>
      <c r="C9" s="48">
        <f>'K3 SPORT DIVIZE "B"'!F10</f>
        <v>283.3343397782521</v>
      </c>
      <c r="D9" s="49">
        <f t="shared" si="0"/>
        <v>-22.080871587013974</v>
      </c>
    </row>
    <row r="10" spans="1:7" ht="24.75" customHeight="1">
      <c r="A10" s="52" t="s">
        <v>149</v>
      </c>
      <c r="B10" s="45" t="s">
        <v>141</v>
      </c>
      <c r="C10" s="48">
        <f>'NÁHRADNÍ TERMÍN VETERÁN'!F10</f>
        <v>275.15073060120596</v>
      </c>
      <c r="D10" s="49">
        <f t="shared" si="0"/>
        <v>-30.264480764060124</v>
      </c>
      <c r="G10" s="7"/>
    </row>
    <row r="11" spans="1:4" ht="24.75" customHeight="1">
      <c r="A11" s="52" t="s">
        <v>150</v>
      </c>
      <c r="B11" s="46" t="s">
        <v>130</v>
      </c>
      <c r="C11" s="48">
        <f>'SK TERMIT'!F10</f>
        <v>259.3495380532345</v>
      </c>
      <c r="D11" s="49">
        <f t="shared" si="0"/>
        <v>-46.065673312031606</v>
      </c>
    </row>
    <row r="12" spans="1:4" ht="24.75" customHeight="1">
      <c r="A12" s="52" t="s">
        <v>151</v>
      </c>
      <c r="B12" s="46" t="s">
        <v>56</v>
      </c>
      <c r="C12" s="48">
        <f>'SOKOLÍ PERO'!F10</f>
        <v>248.31363084961544</v>
      </c>
      <c r="D12" s="49">
        <f t="shared" si="0"/>
        <v>-57.10158051565065</v>
      </c>
    </row>
    <row r="13" spans="1:4" ht="24.75" customHeight="1">
      <c r="A13" s="52" t="s">
        <v>152</v>
      </c>
      <c r="B13" s="46" t="s">
        <v>80</v>
      </c>
      <c r="C13" s="48">
        <f>'PARDAL´S TEAM'!F10</f>
        <v>200.01171774107178</v>
      </c>
      <c r="D13" s="49">
        <f t="shared" si="0"/>
        <v>-105.40349362419431</v>
      </c>
    </row>
    <row r="14" spans="1:4" ht="24.75" customHeight="1">
      <c r="A14" s="52" t="s">
        <v>153</v>
      </c>
      <c r="B14" s="46" t="s">
        <v>83</v>
      </c>
      <c r="C14" s="48">
        <f>'ŠNEČEK TEAM'!F10</f>
        <v>184.14805685208074</v>
      </c>
      <c r="D14" s="49">
        <f t="shared" si="0"/>
        <v>-121.26715451318535</v>
      </c>
    </row>
    <row r="15" spans="1:4" ht="24.75" customHeight="1">
      <c r="A15" s="52" t="s">
        <v>154</v>
      </c>
      <c r="B15" s="46" t="s">
        <v>90</v>
      </c>
      <c r="C15" s="48">
        <f>'CHEECHOO TEAM'!F10</f>
        <v>173.40703650291425</v>
      </c>
      <c r="D15" s="49">
        <f t="shared" si="0"/>
        <v>-132.00817486235184</v>
      </c>
    </row>
    <row r="16" spans="1:4" ht="26.25" customHeight="1">
      <c r="A16" s="52" t="s">
        <v>155</v>
      </c>
      <c r="B16" s="46" t="s">
        <v>110</v>
      </c>
      <c r="C16" s="48">
        <f>'K3 SPORT TROSKY'!F10</f>
        <v>130.73870310145494</v>
      </c>
      <c r="D16" s="49">
        <f t="shared" si="0"/>
        <v>-174.67650826381114</v>
      </c>
    </row>
    <row r="17" spans="1:4" ht="24.75" customHeight="1">
      <c r="A17" s="52" t="s">
        <v>156</v>
      </c>
      <c r="B17" s="46" t="s">
        <v>126</v>
      </c>
      <c r="C17" s="48">
        <f>'GLASS VISION'!F10</f>
        <v>99.08650714782848</v>
      </c>
      <c r="D17" s="49">
        <f t="shared" si="0"/>
        <v>-206.3287042174376</v>
      </c>
    </row>
    <row r="18" spans="1:4" ht="25.5" customHeight="1">
      <c r="A18" s="52" t="s">
        <v>157</v>
      </c>
      <c r="B18" s="46" t="s">
        <v>137</v>
      </c>
      <c r="C18" s="48">
        <f>'SAJDA TÝM'!F10</f>
        <v>85.11907279207388</v>
      </c>
      <c r="D18" s="49">
        <f t="shared" si="0"/>
        <v>-220.2961385731922</v>
      </c>
    </row>
    <row r="19" spans="1:4" ht="25.5" customHeight="1">
      <c r="A19" s="52" t="s">
        <v>158</v>
      </c>
      <c r="B19" s="46" t="s">
        <v>119</v>
      </c>
      <c r="C19" s="48">
        <f>VĚTROPLAŠI!F10</f>
        <v>83.0087592885821</v>
      </c>
      <c r="D19" s="49">
        <f t="shared" si="0"/>
        <v>-222.406452076684</v>
      </c>
    </row>
    <row r="20" spans="1:4" ht="25.5" customHeight="1">
      <c r="A20" s="52" t="s">
        <v>159</v>
      </c>
      <c r="B20" s="46" t="s">
        <v>84</v>
      </c>
      <c r="C20" s="48">
        <f>'JAKO VÍNO'!F10</f>
        <v>0</v>
      </c>
      <c r="D20" s="49">
        <f t="shared" si="0"/>
        <v>-305.4152113652661</v>
      </c>
    </row>
    <row r="21" spans="1:4" ht="25.5" customHeight="1">
      <c r="A21" s="52" t="s">
        <v>160</v>
      </c>
      <c r="B21" s="46" t="s">
        <v>36</v>
      </c>
      <c r="C21" s="48">
        <f>'JEN TAK TAK'!F10</f>
        <v>0</v>
      </c>
      <c r="D21" s="49">
        <f t="shared" si="0"/>
        <v>-305.4152113652661</v>
      </c>
    </row>
    <row r="22" spans="1:4" ht="25.5" customHeight="1">
      <c r="A22" s="52" t="s">
        <v>161</v>
      </c>
      <c r="B22" s="46" t="s">
        <v>46</v>
      </c>
      <c r="C22" s="48">
        <f>'OKLAHOMA TEAM'!F10</f>
        <v>0</v>
      </c>
      <c r="D22" s="49">
        <f t="shared" si="0"/>
        <v>-305.4152113652661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7" t="s">
        <v>98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9" ht="24.75" customHeight="1">
      <c r="A3" s="52" t="s">
        <v>142</v>
      </c>
      <c r="B3" s="69" t="s">
        <v>62</v>
      </c>
      <c r="C3" s="72">
        <f>'METEOR BRNO'!G10</f>
        <v>267.5390678924327</v>
      </c>
      <c r="D3" s="71">
        <f aca="true" t="shared" si="0" ref="D3:D22">C3-C$3</f>
        <v>0</v>
      </c>
      <c r="H3" s="4"/>
      <c r="I3" s="5"/>
    </row>
    <row r="4" spans="1:4" ht="24.75" customHeight="1">
      <c r="A4" s="52" t="s">
        <v>143</v>
      </c>
      <c r="B4" s="73" t="s">
        <v>108</v>
      </c>
      <c r="C4" s="72">
        <f>'K3 SPORT VÝBĚR'!G10</f>
        <v>266.42061974544083</v>
      </c>
      <c r="D4" s="71">
        <f t="shared" si="0"/>
        <v>-1.1184481469918524</v>
      </c>
    </row>
    <row r="5" spans="1:4" ht="24.75" customHeight="1">
      <c r="A5" s="52" t="s">
        <v>144</v>
      </c>
      <c r="B5" s="69" t="s">
        <v>69</v>
      </c>
      <c r="C5" s="72">
        <f>'NÁHRADNÍ TERMÍN'!G10</f>
        <v>263.5276043959748</v>
      </c>
      <c r="D5" s="71">
        <f t="shared" si="0"/>
        <v>-4.011463496457907</v>
      </c>
    </row>
    <row r="6" spans="1:4" ht="24.75" customHeight="1">
      <c r="A6" s="52" t="s">
        <v>145</v>
      </c>
      <c r="B6" s="46" t="s">
        <v>4</v>
      </c>
      <c r="C6" s="48">
        <f>'ŠVANDA TEAM'!G10</f>
        <v>255.62590612832292</v>
      </c>
      <c r="D6" s="49">
        <f t="shared" si="0"/>
        <v>-11.91316176410976</v>
      </c>
    </row>
    <row r="7" spans="1:4" ht="24.75" customHeight="1">
      <c r="A7" s="52" t="s">
        <v>146</v>
      </c>
      <c r="B7" s="46" t="s">
        <v>130</v>
      </c>
      <c r="C7" s="48">
        <f>'SK TERMIT'!G10</f>
        <v>251.41025941554045</v>
      </c>
      <c r="D7" s="49">
        <f t="shared" si="0"/>
        <v>-16.12880847689223</v>
      </c>
    </row>
    <row r="8" spans="1:4" ht="24.75" customHeight="1">
      <c r="A8" s="52" t="s">
        <v>147</v>
      </c>
      <c r="B8" s="46" t="s">
        <v>3</v>
      </c>
      <c r="C8" s="48">
        <f>'PROPÁNAJÁNA TEAM'!G10</f>
        <v>247.6092940281752</v>
      </c>
      <c r="D8" s="49">
        <f t="shared" si="0"/>
        <v>-19.92977386425747</v>
      </c>
    </row>
    <row r="9" spans="1:7" ht="24.75" customHeight="1">
      <c r="A9" s="52" t="s">
        <v>148</v>
      </c>
      <c r="B9" s="45" t="s">
        <v>141</v>
      </c>
      <c r="C9" s="48">
        <f>'NÁHRADNÍ TERMÍN VETERÁN'!G10</f>
        <v>234.09523280016722</v>
      </c>
      <c r="D9" s="49">
        <f t="shared" si="0"/>
        <v>-33.44383509226546</v>
      </c>
      <c r="G9" s="7"/>
    </row>
    <row r="10" spans="1:4" ht="24.75" customHeight="1">
      <c r="A10" s="52" t="s">
        <v>149</v>
      </c>
      <c r="B10" s="46" t="s">
        <v>126</v>
      </c>
      <c r="C10" s="48">
        <f>'GLASS VISION'!G10</f>
        <v>233.5768533787904</v>
      </c>
      <c r="D10" s="49">
        <f t="shared" si="0"/>
        <v>-33.962214513642294</v>
      </c>
    </row>
    <row r="11" spans="1:4" ht="24.75" customHeight="1">
      <c r="A11" s="52" t="s">
        <v>150</v>
      </c>
      <c r="B11" s="46" t="s">
        <v>65</v>
      </c>
      <c r="C11" s="48">
        <f>'NÁHRADNÍ TERMÍN - JUNIORKA'!G10</f>
        <v>233.46642234877436</v>
      </c>
      <c r="D11" s="49">
        <f t="shared" si="0"/>
        <v>-34.072645543658325</v>
      </c>
    </row>
    <row r="12" spans="1:4" ht="24.75" customHeight="1">
      <c r="A12" s="52" t="s">
        <v>151</v>
      </c>
      <c r="B12" s="46" t="s">
        <v>80</v>
      </c>
      <c r="C12" s="48">
        <f>'PARDAL´S TEAM'!G10</f>
        <v>231.95976403245723</v>
      </c>
      <c r="D12" s="49">
        <f t="shared" si="0"/>
        <v>-35.579303859975454</v>
      </c>
    </row>
    <row r="13" spans="1:4" ht="24.75" customHeight="1">
      <c r="A13" s="52" t="s">
        <v>152</v>
      </c>
      <c r="B13" s="46" t="s">
        <v>83</v>
      </c>
      <c r="C13" s="48">
        <f>'ŠNEČEK TEAM'!G10</f>
        <v>171.35656172481092</v>
      </c>
      <c r="D13" s="49">
        <f t="shared" si="0"/>
        <v>-96.18250616762177</v>
      </c>
    </row>
    <row r="14" spans="1:4" ht="24.75" customHeight="1">
      <c r="A14" s="52" t="s">
        <v>153</v>
      </c>
      <c r="B14" s="46" t="s">
        <v>137</v>
      </c>
      <c r="C14" s="48">
        <f>'SAJDA TÝM'!G10</f>
        <v>155.0293488723962</v>
      </c>
      <c r="D14" s="49">
        <f t="shared" si="0"/>
        <v>-112.50971902003647</v>
      </c>
    </row>
    <row r="15" spans="1:4" ht="24.75" customHeight="1">
      <c r="A15" s="52" t="s">
        <v>154</v>
      </c>
      <c r="B15" s="45" t="s">
        <v>109</v>
      </c>
      <c r="C15" s="48">
        <f>'K3 SPORT DIVIZE "B"'!G10</f>
        <v>137.966679800637</v>
      </c>
      <c r="D15" s="49">
        <f t="shared" si="0"/>
        <v>-129.5723880917957</v>
      </c>
    </row>
    <row r="16" spans="1:4" ht="27.75" customHeight="1">
      <c r="A16" s="52" t="s">
        <v>155</v>
      </c>
      <c r="B16" s="46" t="s">
        <v>56</v>
      </c>
      <c r="C16" s="48">
        <f>'SOKOLÍ PERO'!G10</f>
        <v>72.82588935725852</v>
      </c>
      <c r="D16" s="49">
        <f t="shared" si="0"/>
        <v>-194.71317853517417</v>
      </c>
    </row>
    <row r="17" spans="1:4" ht="26.25" customHeight="1">
      <c r="A17" s="52" t="s">
        <v>156</v>
      </c>
      <c r="B17" s="46" t="s">
        <v>110</v>
      </c>
      <c r="C17" s="48">
        <f>'K3 SPORT TROSKY'!G10</f>
        <v>61.85606406070944</v>
      </c>
      <c r="D17" s="49">
        <f t="shared" si="0"/>
        <v>-205.68300383172323</v>
      </c>
    </row>
    <row r="18" spans="1:4" ht="26.25" customHeight="1">
      <c r="A18" s="52" t="s">
        <v>157</v>
      </c>
      <c r="B18" s="46" t="s">
        <v>90</v>
      </c>
      <c r="C18" s="48">
        <f>'CHEECHOO TEAM'!G10</f>
        <v>0</v>
      </c>
      <c r="D18" s="49">
        <f t="shared" si="0"/>
        <v>-267.5390678924327</v>
      </c>
    </row>
    <row r="19" spans="1:4" ht="26.25" customHeight="1">
      <c r="A19" s="52" t="s">
        <v>158</v>
      </c>
      <c r="B19" s="46" t="s">
        <v>84</v>
      </c>
      <c r="C19" s="48">
        <f>'JAKO VÍNO'!G12</f>
        <v>0</v>
      </c>
      <c r="D19" s="49">
        <f t="shared" si="0"/>
        <v>-267.5390678924327</v>
      </c>
    </row>
    <row r="20" spans="1:4" ht="26.25" customHeight="1">
      <c r="A20" s="52" t="s">
        <v>159</v>
      </c>
      <c r="B20" s="46" t="s">
        <v>36</v>
      </c>
      <c r="C20" s="48">
        <f>'JEN TAK TAK'!G10</f>
        <v>0</v>
      </c>
      <c r="D20" s="49">
        <f t="shared" si="0"/>
        <v>-267.5390678924327</v>
      </c>
    </row>
    <row r="21" spans="1:4" ht="26.25" customHeight="1">
      <c r="A21" s="52" t="s">
        <v>160</v>
      </c>
      <c r="B21" s="46" t="s">
        <v>46</v>
      </c>
      <c r="C21" s="48">
        <f>'OKLAHOMA TEAM'!G10</f>
        <v>0</v>
      </c>
      <c r="D21" s="49">
        <f t="shared" si="0"/>
        <v>-267.5390678924327</v>
      </c>
    </row>
    <row r="22" spans="1:4" ht="26.25" customHeight="1">
      <c r="A22" s="52" t="s">
        <v>161</v>
      </c>
      <c r="B22" s="46" t="s">
        <v>119</v>
      </c>
      <c r="C22" s="48">
        <f>VĚTROPLAŠI!G10</f>
        <v>0</v>
      </c>
      <c r="D22" s="49">
        <f t="shared" si="0"/>
        <v>-267.5390678924327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5.75390625" style="2" customWidth="1"/>
    <col min="4" max="4" width="14.875" style="3" customWidth="1"/>
    <col min="5" max="16384" width="9.00390625" style="3" customWidth="1"/>
  </cols>
  <sheetData>
    <row r="1" spans="1:4" ht="31.5" customHeight="1">
      <c r="A1" s="77" t="s">
        <v>99</v>
      </c>
      <c r="B1" s="77"/>
      <c r="C1" s="77"/>
      <c r="D1" s="77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73" t="s">
        <v>108</v>
      </c>
      <c r="C3" s="70">
        <f>'K3 SPORT VÝBĚR'!H10</f>
        <v>247.69250841403024</v>
      </c>
      <c r="D3" s="71">
        <f aca="true" t="shared" si="0" ref="D3:D22">C3-C$3</f>
        <v>0</v>
      </c>
    </row>
    <row r="4" spans="1:9" ht="24.75" customHeight="1">
      <c r="A4" s="52" t="s">
        <v>143</v>
      </c>
      <c r="B4" s="69" t="s">
        <v>4</v>
      </c>
      <c r="C4" s="70">
        <f>'ŠVANDA TEAM'!H10</f>
        <v>237.53178278788357</v>
      </c>
      <c r="D4" s="71">
        <f t="shared" si="0"/>
        <v>-10.160725626146672</v>
      </c>
      <c r="H4" s="4"/>
      <c r="I4" s="5"/>
    </row>
    <row r="5" spans="1:4" ht="24.75" customHeight="1">
      <c r="A5" s="52" t="s">
        <v>144</v>
      </c>
      <c r="B5" s="69" t="s">
        <v>69</v>
      </c>
      <c r="C5" s="70">
        <f>'NÁHRADNÍ TERMÍN'!H10</f>
        <v>227.07878292998964</v>
      </c>
      <c r="D5" s="71">
        <f t="shared" si="0"/>
        <v>-20.6137254840406</v>
      </c>
    </row>
    <row r="6" spans="1:4" ht="24.75" customHeight="1">
      <c r="A6" s="52" t="s">
        <v>145</v>
      </c>
      <c r="B6" s="46" t="s">
        <v>62</v>
      </c>
      <c r="C6" s="47">
        <f>'METEOR BRNO'!H10</f>
        <v>210.58752632612067</v>
      </c>
      <c r="D6" s="49">
        <f t="shared" si="0"/>
        <v>-37.104982087909576</v>
      </c>
    </row>
    <row r="7" spans="1:4" ht="24.75" customHeight="1">
      <c r="A7" s="52" t="s">
        <v>146</v>
      </c>
      <c r="B7" s="45" t="s">
        <v>109</v>
      </c>
      <c r="C7" s="47">
        <f>'K3 SPORT DIVIZE "B"'!H10</f>
        <v>208.46052351365785</v>
      </c>
      <c r="D7" s="49">
        <f t="shared" si="0"/>
        <v>-39.231984900372396</v>
      </c>
    </row>
    <row r="8" spans="1:4" ht="24.75" customHeight="1">
      <c r="A8" s="52" t="s">
        <v>147</v>
      </c>
      <c r="B8" s="46" t="s">
        <v>3</v>
      </c>
      <c r="C8" s="47">
        <f>'PROPÁNAJÁNA TEAM'!H10</f>
        <v>208.41828208022633</v>
      </c>
      <c r="D8" s="49">
        <f t="shared" si="0"/>
        <v>-39.27422633380391</v>
      </c>
    </row>
    <row r="9" spans="1:7" ht="24.75" customHeight="1">
      <c r="A9" s="52" t="s">
        <v>148</v>
      </c>
      <c r="B9" s="46" t="s">
        <v>126</v>
      </c>
      <c r="C9" s="47">
        <f>'GLASS VISION'!H10</f>
        <v>199.13384816873054</v>
      </c>
      <c r="D9" s="49">
        <f t="shared" si="0"/>
        <v>-48.558660245299706</v>
      </c>
      <c r="G9" s="7"/>
    </row>
    <row r="10" spans="1:4" ht="24.75" customHeight="1">
      <c r="A10" s="52" t="s">
        <v>149</v>
      </c>
      <c r="B10" s="46" t="s">
        <v>130</v>
      </c>
      <c r="C10" s="47">
        <f>'SK TERMIT'!H10</f>
        <v>186.81505910096186</v>
      </c>
      <c r="D10" s="49">
        <f t="shared" si="0"/>
        <v>-60.87744931306838</v>
      </c>
    </row>
    <row r="11" spans="1:4" ht="24.75" customHeight="1">
      <c r="A11" s="52" t="s">
        <v>150</v>
      </c>
      <c r="B11" s="46" t="s">
        <v>65</v>
      </c>
      <c r="C11" s="47">
        <f>'NÁHRADNÍ TERMÍN - JUNIORKA'!H10</f>
        <v>179.0596909200716</v>
      </c>
      <c r="D11" s="49">
        <f t="shared" si="0"/>
        <v>-68.63281749395864</v>
      </c>
    </row>
    <row r="12" spans="1:4" ht="24.75" customHeight="1">
      <c r="A12" s="52" t="s">
        <v>151</v>
      </c>
      <c r="B12" s="46" t="s">
        <v>80</v>
      </c>
      <c r="C12" s="47">
        <f>'PARDAL´S TEAM'!H10</f>
        <v>150.72591368589207</v>
      </c>
      <c r="D12" s="49">
        <f t="shared" si="0"/>
        <v>-96.96659472813818</v>
      </c>
    </row>
    <row r="13" spans="1:4" ht="24.75" customHeight="1">
      <c r="A13" s="52" t="s">
        <v>152</v>
      </c>
      <c r="B13" s="46" t="s">
        <v>83</v>
      </c>
      <c r="C13" s="47">
        <f>'ŠNEČEK TEAM'!H10</f>
        <v>147.04513612681922</v>
      </c>
      <c r="D13" s="49">
        <f t="shared" si="0"/>
        <v>-100.64737228721103</v>
      </c>
    </row>
    <row r="14" spans="1:4" ht="24.75" customHeight="1">
      <c r="A14" s="52" t="s">
        <v>153</v>
      </c>
      <c r="B14" s="45" t="s">
        <v>141</v>
      </c>
      <c r="C14" s="47">
        <f>'NÁHRADNÍ TERMÍN VETERÁN'!H10</f>
        <v>141.7373365065177</v>
      </c>
      <c r="D14" s="49">
        <f t="shared" si="0"/>
        <v>-105.95517190751255</v>
      </c>
    </row>
    <row r="15" spans="1:4" ht="24.75" customHeight="1">
      <c r="A15" s="52" t="s">
        <v>154</v>
      </c>
      <c r="B15" s="46" t="s">
        <v>56</v>
      </c>
      <c r="C15" s="47">
        <f>'SOKOLÍ PERO'!H10</f>
        <v>131.144236670248</v>
      </c>
      <c r="D15" s="49">
        <f t="shared" si="0"/>
        <v>-116.54827174378224</v>
      </c>
    </row>
    <row r="16" spans="1:4" ht="24" customHeight="1">
      <c r="A16" s="52" t="s">
        <v>155</v>
      </c>
      <c r="B16" s="46" t="s">
        <v>110</v>
      </c>
      <c r="C16" s="47">
        <f>'K3 SPORT TROSKY'!H10</f>
        <v>113.86477916084515</v>
      </c>
      <c r="D16" s="49">
        <f t="shared" si="0"/>
        <v>-133.8277292531851</v>
      </c>
    </row>
    <row r="17" spans="1:4" ht="24.75" customHeight="1">
      <c r="A17" s="52" t="s">
        <v>156</v>
      </c>
      <c r="B17" s="46" t="s">
        <v>90</v>
      </c>
      <c r="C17" s="47">
        <f>'CHEECHOO TEAM'!H10</f>
        <v>63.302277432712216</v>
      </c>
      <c r="D17" s="49">
        <f t="shared" si="0"/>
        <v>-184.39023098131804</v>
      </c>
    </row>
    <row r="18" spans="1:4" ht="25.5" customHeight="1">
      <c r="A18" s="52" t="s">
        <v>157</v>
      </c>
      <c r="B18" s="46" t="s">
        <v>84</v>
      </c>
      <c r="C18" s="47">
        <f>'JAKO VÍNO'!H12</f>
        <v>0</v>
      </c>
      <c r="D18" s="49">
        <f t="shared" si="0"/>
        <v>-247.69250841403024</v>
      </c>
    </row>
    <row r="19" spans="1:4" ht="25.5" customHeight="1">
      <c r="A19" s="52" t="s">
        <v>158</v>
      </c>
      <c r="B19" s="46" t="s">
        <v>36</v>
      </c>
      <c r="C19" s="47">
        <f>'JEN TAK TAK'!H10</f>
        <v>0</v>
      </c>
      <c r="D19" s="49">
        <f t="shared" si="0"/>
        <v>-247.69250841403024</v>
      </c>
    </row>
    <row r="20" spans="1:4" ht="25.5" customHeight="1">
      <c r="A20" s="52" t="s">
        <v>159</v>
      </c>
      <c r="B20" s="46" t="s">
        <v>46</v>
      </c>
      <c r="C20" s="47">
        <f>'OKLAHOMA TEAM'!H10</f>
        <v>0</v>
      </c>
      <c r="D20" s="49">
        <f t="shared" si="0"/>
        <v>-247.69250841403024</v>
      </c>
    </row>
    <row r="21" spans="1:4" ht="25.5" customHeight="1">
      <c r="A21" s="52" t="s">
        <v>160</v>
      </c>
      <c r="B21" s="46" t="s">
        <v>137</v>
      </c>
      <c r="C21" s="47">
        <f>'SAJDA TÝM'!H10</f>
        <v>0</v>
      </c>
      <c r="D21" s="49">
        <f t="shared" si="0"/>
        <v>-247.69250841403024</v>
      </c>
    </row>
    <row r="22" spans="1:4" ht="25.5" customHeight="1">
      <c r="A22" s="52" t="s">
        <v>161</v>
      </c>
      <c r="B22" s="46" t="s">
        <v>119</v>
      </c>
      <c r="C22" s="47">
        <f>VĚTROPLAŠI!H10</f>
        <v>0</v>
      </c>
      <c r="D22" s="49">
        <f t="shared" si="0"/>
        <v>-247.69250841403024</v>
      </c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2.875" style="2" customWidth="1"/>
    <col min="3" max="3" width="12.25390625" style="66" customWidth="1"/>
    <col min="4" max="4" width="11.375" style="3" customWidth="1"/>
    <col min="5" max="16384" width="9.00390625" style="3" customWidth="1"/>
  </cols>
  <sheetData>
    <row r="1" spans="1:7" ht="31.5" customHeight="1">
      <c r="A1" s="77" t="s">
        <v>100</v>
      </c>
      <c r="B1" s="77"/>
      <c r="C1" s="77"/>
      <c r="D1" s="77"/>
      <c r="E1" s="35"/>
      <c r="F1" s="35"/>
      <c r="G1" s="35"/>
    </row>
    <row r="2" spans="1:4" ht="12.75">
      <c r="A2" s="51"/>
      <c r="B2" s="51" t="s">
        <v>0</v>
      </c>
      <c r="C2" s="51" t="s">
        <v>1</v>
      </c>
      <c r="D2" s="51" t="s">
        <v>2</v>
      </c>
    </row>
    <row r="3" spans="1:4" ht="24.75" customHeight="1">
      <c r="A3" s="52" t="s">
        <v>142</v>
      </c>
      <c r="B3" s="69" t="s">
        <v>3</v>
      </c>
      <c r="C3" s="70">
        <f>'PROPÁNAJÁNA TEAM'!I10</f>
        <v>260.66493150133846</v>
      </c>
      <c r="D3" s="71">
        <f aca="true" t="shared" si="0" ref="D3:D22">C3-C$3</f>
        <v>0</v>
      </c>
    </row>
    <row r="4" spans="1:9" ht="24.75" customHeight="1">
      <c r="A4" s="52" t="s">
        <v>143</v>
      </c>
      <c r="B4" s="69" t="s">
        <v>69</v>
      </c>
      <c r="C4" s="70">
        <f>'NÁHRADNÍ TERMÍN'!I10</f>
        <v>254.86004420970235</v>
      </c>
      <c r="D4" s="71">
        <f t="shared" si="0"/>
        <v>-5.804887291636106</v>
      </c>
      <c r="H4" s="4"/>
      <c r="I4" s="5"/>
    </row>
    <row r="5" spans="1:4" ht="24.75" customHeight="1">
      <c r="A5" s="52" t="s">
        <v>144</v>
      </c>
      <c r="B5" s="69" t="s">
        <v>4</v>
      </c>
      <c r="C5" s="70">
        <f>'ŠVANDA TEAM'!I10</f>
        <v>251.13867058323103</v>
      </c>
      <c r="D5" s="71">
        <f t="shared" si="0"/>
        <v>-9.526260918107425</v>
      </c>
    </row>
    <row r="6" spans="1:4" ht="24.75" customHeight="1">
      <c r="A6" s="52" t="s">
        <v>145</v>
      </c>
      <c r="B6" s="45" t="s">
        <v>108</v>
      </c>
      <c r="C6" s="47">
        <f>'K3 SPORT VÝBĚR'!I10</f>
        <v>241.5208263791962</v>
      </c>
      <c r="D6" s="49">
        <f t="shared" si="0"/>
        <v>-19.144105122142264</v>
      </c>
    </row>
    <row r="7" spans="1:4" ht="24.75" customHeight="1">
      <c r="A7" s="52" t="s">
        <v>146</v>
      </c>
      <c r="B7" s="46" t="s">
        <v>130</v>
      </c>
      <c r="C7" s="47">
        <f>'SK TERMIT'!I10</f>
        <v>239.40218686879413</v>
      </c>
      <c r="D7" s="49">
        <f t="shared" si="0"/>
        <v>-21.262744632544326</v>
      </c>
    </row>
    <row r="8" spans="1:4" ht="24.75" customHeight="1">
      <c r="A8" s="52" t="s">
        <v>147</v>
      </c>
      <c r="B8" s="45" t="s">
        <v>109</v>
      </c>
      <c r="C8" s="47">
        <f>'K3 SPORT DIVIZE "B"'!I10</f>
        <v>223.62406871978212</v>
      </c>
      <c r="D8" s="49">
        <f t="shared" si="0"/>
        <v>-37.04086278155634</v>
      </c>
    </row>
    <row r="9" spans="1:7" ht="24.75" customHeight="1">
      <c r="A9" s="52" t="s">
        <v>148</v>
      </c>
      <c r="B9" s="46" t="s">
        <v>62</v>
      </c>
      <c r="C9" s="47">
        <f>'METEOR BRNO'!I10</f>
        <v>222.57215102819833</v>
      </c>
      <c r="D9" s="49">
        <f t="shared" si="0"/>
        <v>-38.092780473140124</v>
      </c>
      <c r="G9" s="7"/>
    </row>
    <row r="10" spans="1:4" ht="24.75" customHeight="1">
      <c r="A10" s="52" t="s">
        <v>149</v>
      </c>
      <c r="B10" s="45" t="s">
        <v>141</v>
      </c>
      <c r="C10" s="47">
        <f>'NÁHRADNÍ TERMÍN VETERÁN'!I10</f>
        <v>216.89862916258238</v>
      </c>
      <c r="D10" s="49">
        <f t="shared" si="0"/>
        <v>-43.76630233875608</v>
      </c>
    </row>
    <row r="11" spans="1:4" ht="24.75" customHeight="1">
      <c r="A11" s="52" t="s">
        <v>150</v>
      </c>
      <c r="B11" s="46" t="s">
        <v>65</v>
      </c>
      <c r="C11" s="47">
        <f>'NÁHRADNÍ TERMÍN - JUNIORKA'!I10</f>
        <v>204.49049926695704</v>
      </c>
      <c r="D11" s="49">
        <f t="shared" si="0"/>
        <v>-56.17443223438141</v>
      </c>
    </row>
    <row r="12" spans="1:4" ht="24.75" customHeight="1">
      <c r="A12" s="52" t="s">
        <v>151</v>
      </c>
      <c r="B12" s="46" t="s">
        <v>80</v>
      </c>
      <c r="C12" s="47">
        <f>'PARDAL´S TEAM'!I10</f>
        <v>177.07412443809153</v>
      </c>
      <c r="D12" s="49">
        <f t="shared" si="0"/>
        <v>-83.59080706324693</v>
      </c>
    </row>
    <row r="13" spans="1:4" ht="24.75" customHeight="1">
      <c r="A13" s="52" t="s">
        <v>152</v>
      </c>
      <c r="B13" s="46" t="s">
        <v>126</v>
      </c>
      <c r="C13" s="47">
        <f>'GLASS VISION'!I10</f>
        <v>176.18674455653863</v>
      </c>
      <c r="D13" s="49">
        <f t="shared" si="0"/>
        <v>-84.47818694479983</v>
      </c>
    </row>
    <row r="14" spans="1:4" ht="24.75" customHeight="1">
      <c r="A14" s="52" t="s">
        <v>153</v>
      </c>
      <c r="B14" s="46" t="s">
        <v>83</v>
      </c>
      <c r="C14" s="47">
        <f>'ŠNEČEK TEAM'!I10</f>
        <v>81.41977487869558</v>
      </c>
      <c r="D14" s="49">
        <f t="shared" si="0"/>
        <v>-179.24515662264287</v>
      </c>
    </row>
    <row r="15" spans="1:4" ht="24.75" customHeight="1">
      <c r="A15" s="52" t="s">
        <v>154</v>
      </c>
      <c r="B15" s="46" t="s">
        <v>110</v>
      </c>
      <c r="C15" s="47">
        <f>'K3 SPORT TROSKY'!I10</f>
        <v>76.80438655771948</v>
      </c>
      <c r="D15" s="49">
        <f t="shared" si="0"/>
        <v>-183.86054494361898</v>
      </c>
    </row>
    <row r="16" spans="1:4" ht="24" customHeight="1">
      <c r="A16" s="52" t="s">
        <v>155</v>
      </c>
      <c r="B16" s="46" t="s">
        <v>90</v>
      </c>
      <c r="C16" s="47">
        <f>'CHEECHOO TEAM'!I10</f>
        <v>68.67038962965961</v>
      </c>
      <c r="D16" s="49">
        <f t="shared" si="0"/>
        <v>-191.99454187167885</v>
      </c>
    </row>
    <row r="17" spans="1:4" ht="26.25" customHeight="1">
      <c r="A17" s="52" t="s">
        <v>156</v>
      </c>
      <c r="B17" s="46" t="s">
        <v>56</v>
      </c>
      <c r="C17" s="47">
        <f>'SOKOLÍ PERO'!I10</f>
        <v>60.69140536225212</v>
      </c>
      <c r="D17" s="49">
        <f t="shared" si="0"/>
        <v>-199.97352613908635</v>
      </c>
    </row>
    <row r="18" spans="1:4" ht="26.25" customHeight="1">
      <c r="A18" s="52" t="s">
        <v>157</v>
      </c>
      <c r="B18" s="46" t="s">
        <v>84</v>
      </c>
      <c r="C18" s="47">
        <f>'JAKO VÍNO'!I12</f>
        <v>0</v>
      </c>
      <c r="D18" s="49">
        <f t="shared" si="0"/>
        <v>-260.66493150133846</v>
      </c>
    </row>
    <row r="19" spans="1:4" ht="26.25" customHeight="1">
      <c r="A19" s="52" t="s">
        <v>158</v>
      </c>
      <c r="B19" s="46" t="s">
        <v>36</v>
      </c>
      <c r="C19" s="47">
        <f>'JEN TAK TAK'!I10</f>
        <v>0</v>
      </c>
      <c r="D19" s="49">
        <f t="shared" si="0"/>
        <v>-260.66493150133846</v>
      </c>
    </row>
    <row r="20" spans="1:4" ht="26.25" customHeight="1">
      <c r="A20" s="52" t="s">
        <v>159</v>
      </c>
      <c r="B20" s="46" t="s">
        <v>46</v>
      </c>
      <c r="C20" s="47">
        <f>'OKLAHOMA TEAM'!I10</f>
        <v>0</v>
      </c>
      <c r="D20" s="49">
        <f t="shared" si="0"/>
        <v>-260.66493150133846</v>
      </c>
    </row>
    <row r="21" spans="1:4" ht="26.25" customHeight="1">
      <c r="A21" s="52" t="s">
        <v>160</v>
      </c>
      <c r="B21" s="46" t="s">
        <v>137</v>
      </c>
      <c r="C21" s="47">
        <f>'SAJDA TÝM'!I10</f>
        <v>0</v>
      </c>
      <c r="D21" s="49">
        <f t="shared" si="0"/>
        <v>-260.66493150133846</v>
      </c>
    </row>
    <row r="22" spans="1:4" ht="26.25" customHeight="1">
      <c r="A22" s="52" t="s">
        <v>161</v>
      </c>
      <c r="B22" s="46" t="s">
        <v>119</v>
      </c>
      <c r="C22" s="47">
        <f>VĚTROPLAŠI!I10</f>
        <v>0</v>
      </c>
      <c r="D22" s="49">
        <f t="shared" si="0"/>
        <v>-260.66493150133846</v>
      </c>
    </row>
    <row r="23" spans="1:3" ht="12.75">
      <c r="A23" s="6"/>
      <c r="B23" s="3"/>
      <c r="C23" s="65"/>
    </row>
    <row r="24" spans="1:3" ht="12.75">
      <c r="A24" s="6"/>
      <c r="B24" s="3"/>
      <c r="C24" s="65"/>
    </row>
    <row r="25" spans="1:3" ht="12.75">
      <c r="A25" s="6"/>
      <c r="B25" s="3"/>
      <c r="C25" s="65"/>
    </row>
    <row r="26" spans="1:3" ht="12.75">
      <c r="A26" s="6"/>
      <c r="B26" s="3"/>
      <c r="C26" s="65"/>
    </row>
    <row r="27" spans="1:3" ht="12.75">
      <c r="A27" s="6"/>
      <c r="B27" s="3"/>
      <c r="C27" s="65"/>
    </row>
    <row r="28" spans="1:3" ht="12.75">
      <c r="A28" s="6"/>
      <c r="B28" s="3"/>
      <c r="C28" s="65"/>
    </row>
    <row r="29" spans="1:3" ht="12.75">
      <c r="A29" s="6"/>
      <c r="B29" s="3"/>
      <c r="C29" s="65"/>
    </row>
    <row r="30" spans="1:3" ht="12.75">
      <c r="A30" s="6"/>
      <c r="B30" s="3"/>
      <c r="C30" s="65"/>
    </row>
    <row r="31" spans="1:3" ht="12.75">
      <c r="A31" s="6"/>
      <c r="B31" s="3"/>
      <c r="C31" s="65"/>
    </row>
    <row r="32" spans="1:3" ht="12.75">
      <c r="A32" s="6"/>
      <c r="B32" s="3"/>
      <c r="C32" s="65"/>
    </row>
    <row r="33" spans="1:3" ht="12.75">
      <c r="A33" s="6"/>
      <c r="B33" s="3"/>
      <c r="C33" s="65"/>
    </row>
    <row r="34" spans="1:3" ht="12.75">
      <c r="A34" s="6"/>
      <c r="B34" s="3"/>
      <c r="C34" s="65"/>
    </row>
    <row r="35" spans="1:3" ht="12.75">
      <c r="A35" s="6"/>
      <c r="B35" s="3"/>
      <c r="C35" s="65"/>
    </row>
    <row r="36" spans="1:3" ht="12.75">
      <c r="A36" s="6"/>
      <c r="B36" s="3"/>
      <c r="C36" s="65"/>
    </row>
    <row r="37" spans="1:3" ht="12.75">
      <c r="A37" s="6"/>
      <c r="B37" s="3"/>
      <c r="C37" s="65"/>
    </row>
    <row r="38" spans="1:3" ht="12.75">
      <c r="A38" s="6"/>
      <c r="B38" s="3"/>
      <c r="C38" s="65"/>
    </row>
    <row r="39" spans="1:3" ht="12.75">
      <c r="A39" s="6"/>
      <c r="B39" s="3"/>
      <c r="C39" s="65"/>
    </row>
    <row r="40" spans="1:3" ht="12.75">
      <c r="A40" s="6"/>
      <c r="B40" s="3"/>
      <c r="C40" s="65"/>
    </row>
    <row r="41" spans="1:3" ht="12.75">
      <c r="A41" s="6"/>
      <c r="B41" s="3"/>
      <c r="C41" s="65"/>
    </row>
    <row r="42" spans="1:3" ht="12.75">
      <c r="A42" s="6"/>
      <c r="B42" s="3"/>
      <c r="C42" s="65"/>
    </row>
    <row r="43" spans="1:3" ht="12.75">
      <c r="A43" s="6"/>
      <c r="B43" s="3"/>
      <c r="C43" s="65"/>
    </row>
    <row r="44" spans="1:3" ht="12.75">
      <c r="A44" s="6"/>
      <c r="B44" s="3"/>
      <c r="C44" s="65"/>
    </row>
    <row r="45" spans="1:3" ht="12.75">
      <c r="A45" s="6"/>
      <c r="B45" s="3"/>
      <c r="C45" s="65"/>
    </row>
    <row r="46" spans="1:3" ht="12.75">
      <c r="A46" s="6"/>
      <c r="B46" s="3"/>
      <c r="C46" s="65"/>
    </row>
    <row r="47" spans="1:3" ht="12.75">
      <c r="A47" s="6"/>
      <c r="B47" s="3"/>
      <c r="C47" s="65"/>
    </row>
    <row r="48" spans="1:3" ht="12.75">
      <c r="A48" s="6"/>
      <c r="B48" s="3"/>
      <c r="C48" s="65"/>
    </row>
    <row r="49" spans="1:3" ht="12.75">
      <c r="A49" s="6"/>
      <c r="B49" s="3"/>
      <c r="C49" s="65"/>
    </row>
    <row r="50" spans="1:3" ht="12.75">
      <c r="A50" s="6"/>
      <c r="B50" s="3"/>
      <c r="C50" s="65"/>
    </row>
    <row r="51" spans="1:3" ht="12.75">
      <c r="A51" s="6"/>
      <c r="B51" s="3"/>
      <c r="C51" s="65"/>
    </row>
    <row r="52" spans="1:3" ht="12.75">
      <c r="A52" s="6"/>
      <c r="B52" s="3"/>
      <c r="C52" s="65"/>
    </row>
    <row r="53" spans="1:3" ht="12.75">
      <c r="A53" s="6"/>
      <c r="B53" s="3"/>
      <c r="C53" s="65"/>
    </row>
    <row r="54" spans="1:3" ht="12.75">
      <c r="A54" s="6"/>
      <c r="B54" s="3"/>
      <c r="C54" s="65"/>
    </row>
    <row r="55" spans="1:3" ht="12.75">
      <c r="A55" s="6"/>
      <c r="B55" s="3"/>
      <c r="C55" s="65"/>
    </row>
    <row r="56" spans="1:3" ht="12.75">
      <c r="A56" s="6"/>
      <c r="B56" s="3"/>
      <c r="C56" s="65"/>
    </row>
    <row r="57" spans="1:3" ht="12.75">
      <c r="A57" s="6"/>
      <c r="B57" s="3"/>
      <c r="C57" s="65"/>
    </row>
    <row r="58" spans="1:3" ht="12.75">
      <c r="A58" s="6"/>
      <c r="B58" s="3"/>
      <c r="C58" s="65"/>
    </row>
    <row r="59" spans="1:3" ht="12.75">
      <c r="A59" s="6"/>
      <c r="B59" s="3"/>
      <c r="C59" s="65"/>
    </row>
    <row r="60" spans="1:3" ht="12.75">
      <c r="A60" s="6"/>
      <c r="B60" s="3"/>
      <c r="C60" s="65"/>
    </row>
    <row r="61" spans="1:3" ht="12.75">
      <c r="A61" s="6"/>
      <c r="B61" s="3"/>
      <c r="C61" s="65"/>
    </row>
    <row r="62" spans="1:3" ht="12.75">
      <c r="A62" s="6"/>
      <c r="B62" s="3"/>
      <c r="C62" s="65"/>
    </row>
    <row r="63" spans="1:3" ht="12.75">
      <c r="A63" s="6"/>
      <c r="B63" s="3"/>
      <c r="C63" s="65"/>
    </row>
    <row r="64" spans="1:3" ht="12.75">
      <c r="A64" s="6"/>
      <c r="B64" s="3"/>
      <c r="C64" s="65"/>
    </row>
    <row r="65" spans="1:3" ht="12.75">
      <c r="A65" s="6"/>
      <c r="B65" s="3"/>
      <c r="C65" s="65"/>
    </row>
    <row r="66" spans="1:3" ht="12.75">
      <c r="A66" s="6"/>
      <c r="B66" s="3"/>
      <c r="C66" s="65"/>
    </row>
    <row r="67" spans="1:3" ht="12.75">
      <c r="A67" s="6"/>
      <c r="B67" s="3"/>
      <c r="C67" s="65"/>
    </row>
    <row r="68" spans="1:3" ht="12.75">
      <c r="A68" s="6"/>
      <c r="B68" s="3"/>
      <c r="C68" s="65"/>
    </row>
    <row r="69" spans="1:3" ht="12.75">
      <c r="A69" s="6"/>
      <c r="B69" s="3"/>
      <c r="C69" s="65"/>
    </row>
    <row r="70" spans="1:3" ht="12.75">
      <c r="A70" s="6"/>
      <c r="B70" s="3"/>
      <c r="C70" s="65"/>
    </row>
    <row r="71" spans="1:3" ht="12.75">
      <c r="A71" s="6"/>
      <c r="B71" s="3"/>
      <c r="C71" s="65"/>
    </row>
    <row r="72" spans="1:3" ht="12.75">
      <c r="A72" s="6"/>
      <c r="B72" s="3"/>
      <c r="C72" s="65"/>
    </row>
    <row r="73" spans="1:3" ht="12.75">
      <c r="A73" s="6"/>
      <c r="B73" s="3"/>
      <c r="C73" s="65"/>
    </row>
    <row r="74" spans="1:3" ht="12.75">
      <c r="A74" s="6"/>
      <c r="B74" s="3"/>
      <c r="C74" s="65"/>
    </row>
    <row r="75" spans="1:3" ht="12.75">
      <c r="A75" s="6"/>
      <c r="B75" s="3"/>
      <c r="C75" s="65"/>
    </row>
    <row r="76" spans="1:3" ht="12.75">
      <c r="A76" s="6"/>
      <c r="B76" s="3"/>
      <c r="C76" s="65"/>
    </row>
    <row r="77" spans="1:3" ht="12.75">
      <c r="A77" s="6"/>
      <c r="B77" s="3"/>
      <c r="C77" s="65"/>
    </row>
    <row r="78" spans="1:3" ht="12.75">
      <c r="A78" s="6"/>
      <c r="B78" s="3"/>
      <c r="C78" s="65"/>
    </row>
    <row r="79" spans="1:3" ht="12.75">
      <c r="A79" s="6"/>
      <c r="B79" s="3"/>
      <c r="C79" s="65"/>
    </row>
    <row r="80" spans="1:3" ht="12.75">
      <c r="A80" s="6"/>
      <c r="B80" s="3"/>
      <c r="C80" s="65"/>
    </row>
    <row r="81" spans="1:3" ht="12.75">
      <c r="A81" s="6"/>
      <c r="B81" s="3"/>
      <c r="C81" s="65"/>
    </row>
    <row r="82" spans="1:3" ht="12.75">
      <c r="A82" s="6"/>
      <c r="B82" s="3"/>
      <c r="C82" s="65"/>
    </row>
    <row r="83" spans="1:3" ht="12.75">
      <c r="A83" s="6"/>
      <c r="B83" s="3"/>
      <c r="C83" s="65"/>
    </row>
    <row r="84" spans="1:3" ht="12.75">
      <c r="A84" s="6"/>
      <c r="B84" s="3"/>
      <c r="C84" s="65"/>
    </row>
    <row r="85" spans="1:3" ht="12.75">
      <c r="A85" s="6"/>
      <c r="B85" s="3"/>
      <c r="C85" s="65"/>
    </row>
    <row r="86" spans="1:3" ht="12.75">
      <c r="A86" s="6"/>
      <c r="B86" s="3"/>
      <c r="C86" s="65"/>
    </row>
    <row r="87" spans="1:3" ht="12.75">
      <c r="A87" s="6"/>
      <c r="B87" s="3"/>
      <c r="C87" s="65"/>
    </row>
    <row r="88" spans="1:3" ht="12.75">
      <c r="A88" s="6"/>
      <c r="B88" s="3"/>
      <c r="C88" s="65"/>
    </row>
    <row r="89" spans="1:3" ht="12.75">
      <c r="A89" s="6"/>
      <c r="B89" s="3"/>
      <c r="C89" s="65"/>
    </row>
    <row r="90" spans="1:3" ht="12.75">
      <c r="A90" s="6"/>
      <c r="B90" s="3"/>
      <c r="C90" s="65"/>
    </row>
    <row r="91" spans="1:3" ht="12.75">
      <c r="A91" s="6"/>
      <c r="B91" s="3"/>
      <c r="C91" s="65"/>
    </row>
    <row r="92" spans="1:3" ht="12.75">
      <c r="A92" s="6"/>
      <c r="B92" s="3"/>
      <c r="C92" s="65"/>
    </row>
    <row r="93" spans="1:3" ht="12.75">
      <c r="A93" s="6"/>
      <c r="B93" s="3"/>
      <c r="C93" s="65"/>
    </row>
    <row r="94" spans="1:3" ht="12.75">
      <c r="A94" s="6"/>
      <c r="B94" s="3"/>
      <c r="C94" s="65"/>
    </row>
    <row r="95" spans="1:3" ht="12.75">
      <c r="A95" s="6"/>
      <c r="B95" s="3"/>
      <c r="C95" s="65"/>
    </row>
    <row r="96" spans="1:3" ht="12.75">
      <c r="A96" s="6"/>
      <c r="B96" s="3"/>
      <c r="C96" s="65"/>
    </row>
    <row r="97" spans="1:3" ht="12.75">
      <c r="A97" s="6"/>
      <c r="B97" s="3"/>
      <c r="C97" s="65"/>
    </row>
    <row r="98" spans="1:3" ht="12.75">
      <c r="A98" s="6"/>
      <c r="B98" s="3"/>
      <c r="C98" s="65"/>
    </row>
    <row r="99" spans="1:3" ht="12.75">
      <c r="A99" s="6"/>
      <c r="B99" s="3"/>
      <c r="C99" s="65"/>
    </row>
    <row r="100" spans="1:3" ht="12.75">
      <c r="A100" s="6"/>
      <c r="B100" s="3"/>
      <c r="C100" s="65"/>
    </row>
    <row r="101" spans="1:3" ht="12.75">
      <c r="A101" s="6"/>
      <c r="B101" s="3"/>
      <c r="C101" s="65"/>
    </row>
    <row r="102" spans="1:3" ht="12.75">
      <c r="A102" s="6"/>
      <c r="B102" s="3"/>
      <c r="C102" s="65"/>
    </row>
    <row r="103" spans="1:3" ht="12.75">
      <c r="A103" s="6"/>
      <c r="B103" s="3"/>
      <c r="C103" s="65"/>
    </row>
    <row r="104" spans="1:3" ht="12.75">
      <c r="A104" s="6"/>
      <c r="B104" s="3"/>
      <c r="C104" s="65"/>
    </row>
    <row r="105" spans="1:3" ht="12.75">
      <c r="A105" s="6"/>
      <c r="B105" s="3"/>
      <c r="C105" s="65"/>
    </row>
    <row r="106" spans="1:3" ht="12.75">
      <c r="A106" s="6"/>
      <c r="B106" s="3"/>
      <c r="C106" s="65"/>
    </row>
    <row r="107" spans="1:3" ht="12.75">
      <c r="A107" s="6"/>
      <c r="B107" s="3"/>
      <c r="C107" s="65"/>
    </row>
    <row r="108" spans="1:3" ht="12.75">
      <c r="A108" s="6"/>
      <c r="B108" s="3"/>
      <c r="C108" s="65"/>
    </row>
    <row r="109" spans="1:3" ht="12.75">
      <c r="A109" s="6"/>
      <c r="B109" s="3"/>
      <c r="C109" s="65"/>
    </row>
    <row r="110" spans="1:3" ht="12.75">
      <c r="A110" s="6"/>
      <c r="B110" s="3"/>
      <c r="C110" s="65"/>
    </row>
    <row r="111" spans="1:3" ht="12.75">
      <c r="A111" s="6"/>
      <c r="B111" s="3"/>
      <c r="C111" s="65"/>
    </row>
    <row r="112" spans="1:3" ht="12.75">
      <c r="A112" s="6"/>
      <c r="B112" s="3"/>
      <c r="C112" s="65"/>
    </row>
    <row r="113" spans="1:3" ht="12.75">
      <c r="A113" s="6"/>
      <c r="B113" s="3"/>
      <c r="C113" s="65"/>
    </row>
    <row r="114" spans="1:3" ht="12.75">
      <c r="A114" s="6"/>
      <c r="B114" s="3"/>
      <c r="C114" s="65"/>
    </row>
    <row r="115" spans="1:3" ht="12.75">
      <c r="A115" s="6"/>
      <c r="B115" s="3"/>
      <c r="C115" s="65"/>
    </row>
    <row r="116" spans="1:3" ht="12.75">
      <c r="A116" s="6"/>
      <c r="B116" s="3"/>
      <c r="C116" s="65"/>
    </row>
    <row r="117" spans="1:3" ht="12.75">
      <c r="A117" s="6"/>
      <c r="B117" s="3"/>
      <c r="C117" s="65"/>
    </row>
    <row r="118" spans="1:3" ht="12.75">
      <c r="A118" s="6"/>
      <c r="B118" s="3"/>
      <c r="C118" s="65"/>
    </row>
    <row r="119" spans="1:3" ht="12.75">
      <c r="A119" s="6"/>
      <c r="B119" s="3"/>
      <c r="C119" s="65"/>
    </row>
    <row r="120" spans="1:3" ht="12.75">
      <c r="A120" s="6"/>
      <c r="B120" s="3"/>
      <c r="C120" s="65"/>
    </row>
    <row r="121" spans="1:3" ht="12.75">
      <c r="A121" s="6"/>
      <c r="B121" s="3"/>
      <c r="C121" s="65"/>
    </row>
    <row r="122" spans="1:3" ht="12.75">
      <c r="A122" s="6"/>
      <c r="B122" s="3"/>
      <c r="C122" s="65"/>
    </row>
    <row r="123" spans="1:3" ht="12.75">
      <c r="A123" s="6"/>
      <c r="B123" s="3"/>
      <c r="C123" s="65"/>
    </row>
    <row r="124" spans="1:3" ht="12.75">
      <c r="A124" s="6"/>
      <c r="B124" s="3"/>
      <c r="C124" s="65"/>
    </row>
    <row r="125" spans="1:3" ht="12.75">
      <c r="A125" s="6"/>
      <c r="B125" s="3"/>
      <c r="C125" s="65"/>
    </row>
    <row r="126" spans="1:3" ht="12.75">
      <c r="A126" s="6"/>
      <c r="B126" s="3"/>
      <c r="C126" s="65"/>
    </row>
    <row r="127" spans="1:3" ht="12.75">
      <c r="A127" s="6"/>
      <c r="B127" s="3"/>
      <c r="C127" s="65"/>
    </row>
    <row r="128" spans="1:3" ht="12.75">
      <c r="A128" s="6"/>
      <c r="B128" s="3"/>
      <c r="C128" s="65"/>
    </row>
    <row r="129" spans="1:3" ht="12.75">
      <c r="A129" s="6"/>
      <c r="B129" s="3"/>
      <c r="C129" s="65"/>
    </row>
    <row r="130" spans="1:3" ht="12.75">
      <c r="A130" s="6"/>
      <c r="B130" s="3"/>
      <c r="C130" s="65"/>
    </row>
    <row r="131" spans="1:3" ht="12.75">
      <c r="A131" s="6"/>
      <c r="B131" s="3"/>
      <c r="C131" s="65"/>
    </row>
    <row r="132" spans="1:3" ht="12.75">
      <c r="A132" s="6"/>
      <c r="B132" s="3"/>
      <c r="C132" s="65"/>
    </row>
    <row r="133" spans="1:3" ht="12.75">
      <c r="A133" s="6"/>
      <c r="B133" s="3"/>
      <c r="C133" s="65"/>
    </row>
    <row r="134" spans="1:3" ht="12.75">
      <c r="A134" s="6"/>
      <c r="B134" s="3"/>
      <c r="C134" s="65"/>
    </row>
    <row r="135" spans="1:3" ht="12.75">
      <c r="A135" s="6"/>
      <c r="B135" s="3"/>
      <c r="C135" s="65"/>
    </row>
    <row r="136" spans="1:3" ht="12.75">
      <c r="A136" s="6"/>
      <c r="B136" s="3"/>
      <c r="C136" s="65"/>
    </row>
    <row r="137" spans="1:3" ht="12.75">
      <c r="A137" s="6"/>
      <c r="B137" s="3"/>
      <c r="C137" s="65"/>
    </row>
    <row r="138" spans="1:3" ht="12.75">
      <c r="A138" s="6"/>
      <c r="B138" s="3"/>
      <c r="C138" s="65"/>
    </row>
    <row r="139" spans="1:3" ht="12.75">
      <c r="A139" s="6"/>
      <c r="B139" s="3"/>
      <c r="C139" s="65"/>
    </row>
    <row r="140" spans="1:3" ht="12.75">
      <c r="A140" s="6"/>
      <c r="B140" s="3"/>
      <c r="C140" s="65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RUUD</cp:lastModifiedBy>
  <cp:lastPrinted>2008-07-02T12:40:26Z</cp:lastPrinted>
  <dcterms:created xsi:type="dcterms:W3CDTF">2008-06-04T15:31:35Z</dcterms:created>
  <dcterms:modified xsi:type="dcterms:W3CDTF">2014-11-30T16:12:47Z</dcterms:modified>
  <cp:category/>
  <cp:version/>
  <cp:contentType/>
  <cp:contentStatus/>
  <cp:revision>1</cp:revision>
</cp:coreProperties>
</file>