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120" tabRatio="899" activeTab="0"/>
  </bookViews>
  <sheets>
    <sheet name="Týmy _ celkově" sheetId="1" r:id="rId1"/>
    <sheet name="Obří slalom" sheetId="2" r:id="rId2"/>
    <sheet name="Běh na lyžích" sheetId="3" r:id="rId3"/>
    <sheet name="Bowling" sheetId="4" r:id="rId4"/>
    <sheet name="Short track" sheetId="5" r:id="rId5"/>
    <sheet name="Kuželky" sheetId="6" r:id="rId6"/>
    <sheet name="Cross" sheetId="7" r:id="rId7"/>
    <sheet name="Atletika" sheetId="8" r:id="rId8"/>
    <sheet name="In line" sheetId="9" r:id="rId9"/>
    <sheet name="Časovka" sheetId="10" r:id="rId10"/>
    <sheet name="Plavání" sheetId="11" r:id="rId11"/>
    <sheet name="Triatlon" sheetId="12" r:id="rId12"/>
    <sheet name="Etapa" sheetId="13" r:id="rId13"/>
    <sheet name="Duatlon" sheetId="14" r:id="rId14"/>
    <sheet name="Koule" sheetId="15" r:id="rId15"/>
    <sheet name="Plavání sprint" sheetId="16" r:id="rId16"/>
    <sheet name="Střelba" sheetId="17" r:id="rId17"/>
    <sheet name="BOD ZLOMU" sheetId="18" r:id="rId18"/>
    <sheet name="DRAHÉ, TETY A JÁ" sheetId="19" r:id="rId19"/>
    <sheet name="GLASS VISION" sheetId="20" r:id="rId20"/>
    <sheet name="CHEECHOO TEAM" sheetId="21" r:id="rId21"/>
    <sheet name="JEN TAK TAK" sheetId="22" r:id="rId22"/>
    <sheet name="K3 SPORT HVĚZDY" sheetId="23" r:id="rId23"/>
    <sheet name="K3 SPORT TROSKY" sheetId="24" r:id="rId24"/>
    <sheet name="K3 SPORT VÝBĚR" sheetId="25" r:id="rId25"/>
    <sheet name="KáDr" sheetId="26" r:id="rId26"/>
    <sheet name="NÁHRADNÍ TERMÍN" sheetId="27" r:id="rId27"/>
    <sheet name="NÁHRADNÍ TERMÍN - JUNIORKA" sheetId="28" r:id="rId28"/>
    <sheet name="OKLAHOMA TEAM" sheetId="29" r:id="rId29"/>
    <sheet name="PARDAL´S TEAM" sheetId="30" r:id="rId30"/>
    <sheet name="PROPÁNAJÁNA TEAM" sheetId="31" r:id="rId31"/>
    <sheet name="SAJDA TEAM" sheetId="32" r:id="rId32"/>
    <sheet name="SK METEOR BRNO" sheetId="33" r:id="rId33"/>
    <sheet name="SK TERMIT" sheetId="34" r:id="rId34"/>
    <sheet name="SOKOLÍ PERO" sheetId="35" r:id="rId35"/>
    <sheet name="ŠNEČEK TEAM" sheetId="36" r:id="rId36"/>
    <sheet name="ŠVANDA TEAM" sheetId="37" r:id="rId37"/>
    <sheet name="VĚTROPLAŠI" sheetId="38" r:id="rId38"/>
  </sheets>
  <definedNames/>
  <calcPr fullCalcOnLoad="1"/>
</workbook>
</file>

<file path=xl/sharedStrings.xml><?xml version="1.0" encoding="utf-8"?>
<sst xmlns="http://schemas.openxmlformats.org/spreadsheetml/2006/main" count="942" uniqueCount="191">
  <si>
    <t>Název týmu</t>
  </si>
  <si>
    <t>Body</t>
  </si>
  <si>
    <t>Odstup</t>
  </si>
  <si>
    <t>PROPÁNAJÁNA TEAM</t>
  </si>
  <si>
    <t>ŠVANDA TEAM</t>
  </si>
  <si>
    <t>CELKEM</t>
  </si>
  <si>
    <t>Kubická Ivana</t>
  </si>
  <si>
    <t>Bezchleba Petr</t>
  </si>
  <si>
    <t>Klement Jan</t>
  </si>
  <si>
    <t>Kamenský Radim</t>
  </si>
  <si>
    <t>CELKEM</t>
  </si>
  <si>
    <t>Kubický Pavel</t>
  </si>
  <si>
    <t>Klement Leoš</t>
  </si>
  <si>
    <t>Klement Vojtěch</t>
  </si>
  <si>
    <t>Marek Michal</t>
  </si>
  <si>
    <t>Pelánová Martina</t>
  </si>
  <si>
    <t>Kamenský Pavel</t>
  </si>
  <si>
    <t>CELKEM</t>
  </si>
  <si>
    <t>ŠVANDA TEAM</t>
  </si>
  <si>
    <t>CELKEM</t>
  </si>
  <si>
    <t>Blažíček Jiří</t>
  </si>
  <si>
    <t>Švanda Miroslav</t>
  </si>
  <si>
    <t>Vašík Jaroslav</t>
  </si>
  <si>
    <t>CELKEM</t>
  </si>
  <si>
    <t>Konečná Světlana</t>
  </si>
  <si>
    <t>Benešová Anita</t>
  </si>
  <si>
    <t>CELKEM</t>
  </si>
  <si>
    <t>Martinčič Rudolf</t>
  </si>
  <si>
    <t>Martinčič Jakub</t>
  </si>
  <si>
    <t>Martinčič Michal</t>
  </si>
  <si>
    <t>Zelený Radek</t>
  </si>
  <si>
    <t>Martinčičová Anna</t>
  </si>
  <si>
    <t>CELKEM</t>
  </si>
  <si>
    <t>Vábek Jaroslav st.</t>
  </si>
  <si>
    <t>Papoušek Marek</t>
  </si>
  <si>
    <t>Marečková Pavla</t>
  </si>
  <si>
    <t>Hájek Vladimír</t>
  </si>
  <si>
    <t>JEN TAK TAK</t>
  </si>
  <si>
    <t>Klímová Marie</t>
  </si>
  <si>
    <t>Novohradská Alena</t>
  </si>
  <si>
    <t>Musilová Miroslava</t>
  </si>
  <si>
    <t>Šulc Pavel</t>
  </si>
  <si>
    <t>Svatoň Josef</t>
  </si>
  <si>
    <t>Sláma Jiří</t>
  </si>
  <si>
    <t>Kafka Radek</t>
  </si>
  <si>
    <t>OKLAHOMA TEAM</t>
  </si>
  <si>
    <t>Sáblík Pavel</t>
  </si>
  <si>
    <t>Hájek Jiří</t>
  </si>
  <si>
    <t>Polnický Libor</t>
  </si>
  <si>
    <t>Sáblíková Lenka</t>
  </si>
  <si>
    <t>Polnická Dana</t>
  </si>
  <si>
    <t>Týmy – Běh na lyžích</t>
  </si>
  <si>
    <t>Krbůšková Ilona</t>
  </si>
  <si>
    <t>Masařová Andrea</t>
  </si>
  <si>
    <t>SOKOLÍ PERO</t>
  </si>
  <si>
    <t>Švanda Luboš st.</t>
  </si>
  <si>
    <t>Hudeček Libor</t>
  </si>
  <si>
    <t>Veselský Martin</t>
  </si>
  <si>
    <t>Hudečková Jiřina</t>
  </si>
  <si>
    <t>SK METEOR BRNO</t>
  </si>
  <si>
    <t>Klimeš Michal</t>
  </si>
  <si>
    <t>Vecheta Lukáš</t>
  </si>
  <si>
    <t>NÁHRADNÍ TERMÍN - JUNIORKA</t>
  </si>
  <si>
    <t>Beneš Viktor III.</t>
  </si>
  <si>
    <t>Konečný Matouš</t>
  </si>
  <si>
    <t>Beneš Jan</t>
  </si>
  <si>
    <t>NÁHRADNÍ TERMÍN</t>
  </si>
  <si>
    <t>Týmy – Obří slalom</t>
  </si>
  <si>
    <t>Týmy – Kuželky</t>
  </si>
  <si>
    <t>Týmy – Bowling</t>
  </si>
  <si>
    <t>Keclík Martin</t>
  </si>
  <si>
    <t>Dospělová Jana</t>
  </si>
  <si>
    <t>PARDAL´S TEAM</t>
  </si>
  <si>
    <t>Šulcová Renata</t>
  </si>
  <si>
    <t xml:space="preserve">ŠNEČEK TEAM </t>
  </si>
  <si>
    <t>Havlíková Jana</t>
  </si>
  <si>
    <t>Kubický Jakub</t>
  </si>
  <si>
    <t>Havlíček Rostislav</t>
  </si>
  <si>
    <t>Šubrt Petr</t>
  </si>
  <si>
    <t>CHEECHOO TEAM</t>
  </si>
  <si>
    <t>Šustr Jiří II</t>
  </si>
  <si>
    <t>Šubrtová Eliška</t>
  </si>
  <si>
    <t>NÁHRADNÍ TERMÍN
 JUNIORKA</t>
  </si>
  <si>
    <t>Týmy – Short track</t>
  </si>
  <si>
    <t>Týmy – Cross</t>
  </si>
  <si>
    <t>Týmy – Atletika</t>
  </si>
  <si>
    <t>Týmy – Rychlobruslení in-line</t>
  </si>
  <si>
    <t>Týmy – Časovka</t>
  </si>
  <si>
    <t>Týmy – Plavání</t>
  </si>
  <si>
    <t>Týmy – Triatlon</t>
  </si>
  <si>
    <t>Týmy – Cyklistická etapa</t>
  </si>
  <si>
    <t>Týmy – Duatlon</t>
  </si>
  <si>
    <t>Týmy – Koule</t>
  </si>
  <si>
    <t>Týmy – Střelba</t>
  </si>
  <si>
    <t>Týmy – Plavání sprint</t>
  </si>
  <si>
    <t>K3 SPORT VÝBĚR</t>
  </si>
  <si>
    <t>K3 SPORT TROSKY</t>
  </si>
  <si>
    <t>Mikolášová Lada</t>
  </si>
  <si>
    <t>Solnička Radek</t>
  </si>
  <si>
    <t>Ondráček Michal</t>
  </si>
  <si>
    <t>Daniel Bronislav</t>
  </si>
  <si>
    <t>Šustr Adam</t>
  </si>
  <si>
    <t>VĚTROPLAŠI</t>
  </si>
  <si>
    <t>Křížová Ludmila</t>
  </si>
  <si>
    <t>Křížová Michaela</t>
  </si>
  <si>
    <t>Fortová Veronika</t>
  </si>
  <si>
    <t>Kříž Martin</t>
  </si>
  <si>
    <t>Forst Vlastimil</t>
  </si>
  <si>
    <t>Kříž Lukáš</t>
  </si>
  <si>
    <t>GLASS VISION</t>
  </si>
  <si>
    <t>Nečas Ladislav</t>
  </si>
  <si>
    <t>Nečasová Marcela</t>
  </si>
  <si>
    <t>SK TERMIT</t>
  </si>
  <si>
    <t>Škarka René</t>
  </si>
  <si>
    <t>Škarka Libor</t>
  </si>
  <si>
    <t>Sobotka Petr</t>
  </si>
  <si>
    <r>
      <t>G</t>
    </r>
    <r>
      <rPr>
        <b/>
        <sz val="9"/>
        <color indexed="8"/>
        <rFont val="Arial"/>
        <family val="0"/>
      </rPr>
      <t>ö</t>
    </r>
    <r>
      <rPr>
        <b/>
        <sz val="9"/>
        <color indexed="8"/>
        <rFont val="Arial CE"/>
        <family val="2"/>
      </rPr>
      <t>tzová Eva</t>
    </r>
  </si>
  <si>
    <t>Bednářová Hana</t>
  </si>
  <si>
    <t>SAJDA TÝM</t>
  </si>
  <si>
    <t>Bárta Lukáš</t>
  </si>
  <si>
    <t>Opat Zdeněk</t>
  </si>
  <si>
    <t>Havlíková Marie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</si>
  <si>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</si>
  <si>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</si>
  <si>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</si>
  <si>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</si>
  <si>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</si>
  <si>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</si>
  <si>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</si>
  <si>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</si>
  <si>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</si>
  <si>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</si>
  <si>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</si>
  <si>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</si>
  <si>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</si>
  <si>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</si>
  <si>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</si>
  <si>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</si>
  <si>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</si>
  <si>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</si>
  <si>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</si>
  <si>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</si>
  <si>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Bílková Šárka</t>
  </si>
  <si>
    <t>Bílek Petr</t>
  </si>
  <si>
    <t>Jána Lubomír</t>
  </si>
  <si>
    <t>Jána Tomáš</t>
  </si>
  <si>
    <t>Jánová Petra</t>
  </si>
  <si>
    <t>Jána Ondřej</t>
  </si>
  <si>
    <t>Janík Martin</t>
  </si>
  <si>
    <t>Martínková Vendula</t>
  </si>
  <si>
    <t>Horáčková Markéta</t>
  </si>
  <si>
    <t>Topolovský Stanislav ml.</t>
  </si>
  <si>
    <t>Šimeček Tomáš st.</t>
  </si>
  <si>
    <t>Šimečková Lea</t>
  </si>
  <si>
    <t>ŠNEČEK TEAM</t>
  </si>
  <si>
    <t>Kafková Andrea</t>
  </si>
  <si>
    <t>K3 SPORT HVĚZDY</t>
  </si>
  <si>
    <t>Havlíčková Pavla</t>
  </si>
  <si>
    <t>Kunc Josef</t>
  </si>
  <si>
    <t>Dospěl Petr st.</t>
  </si>
  <si>
    <t>Klíma Milan st.</t>
  </si>
  <si>
    <t>Novohradský Jiří st.</t>
  </si>
  <si>
    <t>Svatoňová Irena</t>
  </si>
  <si>
    <t>Sáblíková Gabriela</t>
  </si>
  <si>
    <t>Malcová Jitka</t>
  </si>
  <si>
    <t>Lamprechtová Lucie</t>
  </si>
  <si>
    <t>Svoboda Ladislav</t>
  </si>
  <si>
    <t>Svobodová Petra</t>
  </si>
  <si>
    <t>Škarka Daniel</t>
  </si>
  <si>
    <t>Uhlářová Alena</t>
  </si>
  <si>
    <t>SAJDA TEAM</t>
  </si>
  <si>
    <t>Fajtl Lukáš</t>
  </si>
  <si>
    <t>Gondová Jana</t>
  </si>
  <si>
    <t>Kellerová Dana</t>
  </si>
  <si>
    <t>Zábranská Petra</t>
  </si>
  <si>
    <t>BOD ZLOMU</t>
  </si>
  <si>
    <t>Závorka Vladimír</t>
  </si>
  <si>
    <t>Prouza Rudolf</t>
  </si>
  <si>
    <t>Nechutová Alena</t>
  </si>
  <si>
    <t>Žáková Jitka</t>
  </si>
  <si>
    <t>Nechuta Milan</t>
  </si>
  <si>
    <t>Rakšány Václav</t>
  </si>
  <si>
    <t>KáDr</t>
  </si>
  <si>
    <t>Kafka Šimon</t>
  </si>
  <si>
    <t>Drápa Radek</t>
  </si>
  <si>
    <t>Drápová Petra</t>
  </si>
  <si>
    <t>21.</t>
  </si>
  <si>
    <t>Kuncová Hana</t>
  </si>
  <si>
    <t>TÝMY - pořadí 2015</t>
  </si>
  <si>
    <t>DRAHÉ, TETY A JÁ</t>
  </si>
  <si>
    <t>Keller Miroslav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</si>
</sst>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2"/>
    </font>
    <font>
      <sz val="10"/>
      <name val="Arial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9"/>
      <name val="Arial CE"/>
      <family val="2"/>
    </font>
    <font>
      <sz val="14"/>
      <color indexed="9"/>
      <name val="Arial Black"/>
      <family val="2"/>
    </font>
    <font>
      <b/>
      <sz val="8"/>
      <color indexed="9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4"/>
      <color indexed="9"/>
      <name val="Arial Black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20"/>
      <name val="Arial Black"/>
      <family val="2"/>
    </font>
    <font>
      <sz val="14"/>
      <name val="Arial CE"/>
      <family val="2"/>
    </font>
    <font>
      <b/>
      <i/>
      <sz val="8"/>
      <name val="Arial CE"/>
      <family val="2"/>
    </font>
    <font>
      <b/>
      <sz val="9"/>
      <color indexed="8"/>
      <name val="Arial CE"/>
      <family val="2"/>
    </font>
    <font>
      <sz val="12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9"/>
      <color indexed="8"/>
      <name val="Arial"/>
      <family val="0"/>
    </font>
    <font>
      <b/>
      <sz val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2" fontId="0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2" fontId="7" fillId="2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9" fillId="0" borderId="6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vertical="center"/>
    </xf>
    <xf numFmtId="2" fontId="8" fillId="0" borderId="8" xfId="0" applyNumberFormat="1" applyFont="1" applyBorder="1" applyAlignment="1">
      <alignment horizontal="center" vertical="center"/>
    </xf>
    <xf numFmtId="49" fontId="0" fillId="6" borderId="7" xfId="0" applyNumberFormat="1" applyFont="1" applyFill="1" applyBorder="1" applyAlignment="1">
      <alignment horizontal="left" vertical="center" indent="1"/>
    </xf>
    <xf numFmtId="0" fontId="0" fillId="6" borderId="7" xfId="0" applyFont="1" applyFill="1" applyBorder="1" applyAlignment="1">
      <alignment horizontal="left" vertical="center" indent="1"/>
    </xf>
    <xf numFmtId="2" fontId="0" fillId="6" borderId="7" xfId="0" applyNumberFormat="1" applyFont="1" applyFill="1" applyBorder="1" applyAlignment="1">
      <alignment horizontal="center" vertical="center"/>
    </xf>
    <xf numFmtId="2" fontId="0" fillId="6" borderId="7" xfId="0" applyNumberFormat="1" applyFont="1" applyFill="1" applyBorder="1" applyAlignment="1">
      <alignment horizontal="left" vertical="center" indent="1"/>
    </xf>
    <xf numFmtId="2" fontId="4" fillId="6" borderId="7" xfId="0" applyNumberFormat="1" applyFont="1" applyFill="1" applyBorder="1" applyAlignment="1">
      <alignment horizontal="center" vertical="center"/>
    </xf>
    <xf numFmtId="2" fontId="4" fillId="7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6" fillId="8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left" vertical="center" indent="1"/>
    </xf>
    <xf numFmtId="2" fontId="3" fillId="9" borderId="7" xfId="0" applyNumberFormat="1" applyFont="1" applyFill="1" applyBorder="1" applyAlignment="1">
      <alignment horizontal="center" vertical="center"/>
    </xf>
    <xf numFmtId="2" fontId="22" fillId="9" borderId="7" xfId="0" applyNumberFormat="1" applyFont="1" applyFill="1" applyBorder="1" applyAlignment="1">
      <alignment horizontal="center" vertical="center"/>
    </xf>
    <xf numFmtId="2" fontId="3" fillId="9" borderId="7" xfId="0" applyNumberFormat="1" applyFont="1" applyFill="1" applyBorder="1" applyAlignment="1">
      <alignment horizontal="left" vertical="center" indent="1"/>
    </xf>
    <xf numFmtId="49" fontId="3" fillId="9" borderId="7" xfId="0" applyNumberFormat="1" applyFont="1" applyFill="1" applyBorder="1" applyAlignment="1">
      <alignment horizontal="left" vertical="center" indent="1"/>
    </xf>
    <xf numFmtId="2" fontId="22" fillId="10" borderId="7" xfId="0" applyNumberFormat="1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/>
    </xf>
    <xf numFmtId="49" fontId="0" fillId="6" borderId="7" xfId="0" applyNumberFormat="1" applyFont="1" applyFill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2" fontId="4" fillId="9" borderId="7" xfId="0" applyNumberFormat="1" applyFont="1" applyFill="1" applyBorder="1" applyAlignment="1">
      <alignment horizontal="center" vertical="center"/>
    </xf>
    <xf numFmtId="49" fontId="3" fillId="9" borderId="7" xfId="0" applyNumberFormat="1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13" fillId="12" borderId="10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3" fillId="12" borderId="10" xfId="0" applyFont="1" applyFill="1" applyBorder="1" applyAlignment="1" applyProtection="1">
      <alignment horizontal="center" vertical="center"/>
      <protection locked="0"/>
    </xf>
    <xf numFmtId="0" fontId="13" fillId="12" borderId="11" xfId="0" applyFont="1" applyFill="1" applyBorder="1" applyAlignment="1" applyProtection="1">
      <alignment horizontal="center" vertical="center"/>
      <protection locked="0"/>
    </xf>
    <xf numFmtId="0" fontId="13" fillId="12" borderId="1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D23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4.25390625" style="3" customWidth="1"/>
    <col min="2" max="2" width="32.125" style="3" customWidth="1"/>
    <col min="3" max="3" width="14.25390625" style="3" customWidth="1"/>
    <col min="4" max="4" width="12.875" style="3" customWidth="1"/>
    <col min="5" max="16384" width="9.00390625" style="3" customWidth="1"/>
  </cols>
  <sheetData>
    <row r="1" spans="1:4" ht="32.25" customHeight="1">
      <c r="A1" s="67" t="s">
        <v>188</v>
      </c>
      <c r="B1" s="68"/>
      <c r="C1" s="68"/>
      <c r="D1" s="69"/>
    </row>
    <row r="2" spans="1:4" ht="12.75">
      <c r="A2" s="52"/>
      <c r="B2" s="42" t="s">
        <v>0</v>
      </c>
      <c r="C2" s="42" t="s">
        <v>1</v>
      </c>
      <c r="D2" s="42" t="s">
        <v>2</v>
      </c>
    </row>
    <row r="3" spans="1:4" ht="24.75" customHeight="1">
      <c r="A3" s="63" t="s">
        <v>122</v>
      </c>
      <c r="B3" s="53" t="s">
        <v>4</v>
      </c>
      <c r="C3" s="54">
        <f>'ŠVANDA TEAM'!R2</f>
        <v>4222.191762426535</v>
      </c>
      <c r="D3" s="55">
        <f aca="true" t="shared" si="0" ref="D3:D23">C3-C$3</f>
        <v>0</v>
      </c>
    </row>
    <row r="4" spans="1:4" ht="24.75" customHeight="1">
      <c r="A4" s="63" t="s">
        <v>123</v>
      </c>
      <c r="B4" s="53" t="s">
        <v>156</v>
      </c>
      <c r="C4" s="54">
        <f>'K3 SPORT HVĚZDY'!R2</f>
        <v>4217.097862423747</v>
      </c>
      <c r="D4" s="55">
        <f t="shared" si="0"/>
        <v>-5.093900002788359</v>
      </c>
    </row>
    <row r="5" spans="1:4" ht="24.75" customHeight="1">
      <c r="A5" s="63" t="s">
        <v>124</v>
      </c>
      <c r="B5" s="53" t="s">
        <v>66</v>
      </c>
      <c r="C5" s="54">
        <f>'NÁHRADNÍ TERMÍN'!R2</f>
        <v>4052.4993089780883</v>
      </c>
      <c r="D5" s="55">
        <f t="shared" si="0"/>
        <v>-169.69245344844694</v>
      </c>
    </row>
    <row r="6" spans="1:4" ht="24.75" customHeight="1">
      <c r="A6" s="59" t="s">
        <v>125</v>
      </c>
      <c r="B6" s="37" t="s">
        <v>3</v>
      </c>
      <c r="C6" s="38">
        <f>'PROPÁNAJÁNA TEAM'!R2</f>
        <v>4032.1238435118294</v>
      </c>
      <c r="D6" s="40">
        <f t="shared" si="0"/>
        <v>-190.06791891470584</v>
      </c>
    </row>
    <row r="7" spans="1:4" ht="24.75" customHeight="1">
      <c r="A7" s="59" t="s">
        <v>126</v>
      </c>
      <c r="B7" s="37" t="s">
        <v>59</v>
      </c>
      <c r="C7" s="38">
        <f>'SK METEOR BRNO'!R2</f>
        <v>3917.7903054663693</v>
      </c>
      <c r="D7" s="40">
        <f t="shared" si="0"/>
        <v>-304.4014569601659</v>
      </c>
    </row>
    <row r="8" spans="1:4" ht="24.75" customHeight="1">
      <c r="A8" s="59" t="s">
        <v>127</v>
      </c>
      <c r="B8" s="36" t="s">
        <v>154</v>
      </c>
      <c r="C8" s="38">
        <f>'ŠNEČEK TEAM'!R2</f>
        <v>3789.906072929295</v>
      </c>
      <c r="D8" s="40">
        <f t="shared" si="0"/>
        <v>-432.2856894972401</v>
      </c>
    </row>
    <row r="9" spans="1:4" ht="24.75" customHeight="1">
      <c r="A9" s="59" t="s">
        <v>128</v>
      </c>
      <c r="B9" s="36" t="s">
        <v>175</v>
      </c>
      <c r="C9" s="38">
        <f>'BOD ZLOMU'!R2</f>
        <v>3723.0500268659093</v>
      </c>
      <c r="D9" s="40">
        <f t="shared" si="0"/>
        <v>-499.1417355606259</v>
      </c>
    </row>
    <row r="10" spans="1:4" ht="24.75" customHeight="1">
      <c r="A10" s="59" t="s">
        <v>129</v>
      </c>
      <c r="B10" s="36" t="s">
        <v>112</v>
      </c>
      <c r="C10" s="38">
        <f>'SK TERMIT'!R2</f>
        <v>3647.998698051259</v>
      </c>
      <c r="D10" s="40">
        <f t="shared" si="0"/>
        <v>-574.1930643752762</v>
      </c>
    </row>
    <row r="11" spans="1:4" ht="24.75" customHeight="1">
      <c r="A11" s="59" t="s">
        <v>130</v>
      </c>
      <c r="B11" s="36" t="s">
        <v>95</v>
      </c>
      <c r="C11" s="38">
        <f>'K3 SPORT VÝBĚR'!R2</f>
        <v>3404.130117044958</v>
      </c>
      <c r="D11" s="40">
        <f t="shared" si="0"/>
        <v>-818.0616453815774</v>
      </c>
    </row>
    <row r="12" spans="1:4" ht="24.75" customHeight="1">
      <c r="A12" s="59" t="s">
        <v>131</v>
      </c>
      <c r="B12" s="36" t="s">
        <v>109</v>
      </c>
      <c r="C12" s="38">
        <f>'GLASS VISION'!R2</f>
        <v>3387.1560143766183</v>
      </c>
      <c r="D12" s="40">
        <f t="shared" si="0"/>
        <v>-835.035748049917</v>
      </c>
    </row>
    <row r="13" spans="1:4" ht="24.75" customHeight="1">
      <c r="A13" s="59" t="s">
        <v>132</v>
      </c>
      <c r="B13" s="37" t="s">
        <v>189</v>
      </c>
      <c r="C13" s="38">
        <f>'DRAHÉ, TETY A JÁ'!R2</f>
        <v>3167.9791259140175</v>
      </c>
      <c r="D13" s="40">
        <f t="shared" si="0"/>
        <v>-1054.2126365125177</v>
      </c>
    </row>
    <row r="14" spans="1:4" ht="24.75" customHeight="1">
      <c r="A14" s="59" t="s">
        <v>133</v>
      </c>
      <c r="B14" s="36" t="s">
        <v>72</v>
      </c>
      <c r="C14" s="38">
        <f>'PARDAL´S TEAM'!R2</f>
        <v>2997.0638113664622</v>
      </c>
      <c r="D14" s="40">
        <f t="shared" si="0"/>
        <v>-1225.127951060073</v>
      </c>
    </row>
    <row r="15" spans="1:4" ht="24.75" customHeight="1">
      <c r="A15" s="59" t="s">
        <v>134</v>
      </c>
      <c r="B15" s="37" t="s">
        <v>182</v>
      </c>
      <c r="C15" s="38">
        <f>KáDr!R2</f>
        <v>2314.374644404146</v>
      </c>
      <c r="D15" s="40">
        <f t="shared" si="0"/>
        <v>-1907.8171180223894</v>
      </c>
    </row>
    <row r="16" spans="1:4" ht="24.75" customHeight="1">
      <c r="A16" s="59" t="s">
        <v>135</v>
      </c>
      <c r="B16" s="37" t="s">
        <v>54</v>
      </c>
      <c r="C16" s="38">
        <f>'SOKOLÍ PERO'!R2</f>
        <v>2192.083748963224</v>
      </c>
      <c r="D16" s="40">
        <f t="shared" si="0"/>
        <v>-2030.1080134633112</v>
      </c>
    </row>
    <row r="17" spans="1:4" ht="24.75" customHeight="1">
      <c r="A17" s="59" t="s">
        <v>136</v>
      </c>
      <c r="B17" s="37" t="s">
        <v>62</v>
      </c>
      <c r="C17" s="38">
        <f>'NÁHRADNÍ TERMÍN - JUNIORKA'!R2</f>
        <v>1846.367571224067</v>
      </c>
      <c r="D17" s="40">
        <f t="shared" si="0"/>
        <v>-2375.8241912024682</v>
      </c>
    </row>
    <row r="18" spans="1:4" ht="24.75" customHeight="1">
      <c r="A18" s="59" t="s">
        <v>137</v>
      </c>
      <c r="B18" s="37" t="s">
        <v>79</v>
      </c>
      <c r="C18" s="38">
        <f>'CHEECHOO TEAM'!R2</f>
        <v>1167.605071923033</v>
      </c>
      <c r="D18" s="40">
        <f t="shared" si="0"/>
        <v>-3054.5866905035023</v>
      </c>
    </row>
    <row r="19" spans="1:4" ht="24.75" customHeight="1">
      <c r="A19" s="59" t="s">
        <v>138</v>
      </c>
      <c r="B19" s="37" t="s">
        <v>96</v>
      </c>
      <c r="C19" s="38">
        <f>'K3 SPORT TROSKY'!R2</f>
        <v>1125.33963158268</v>
      </c>
      <c r="D19" s="40">
        <f t="shared" si="0"/>
        <v>-3096.852130843855</v>
      </c>
    </row>
    <row r="20" spans="1:4" ht="24.75" customHeight="1">
      <c r="A20" s="59" t="s">
        <v>139</v>
      </c>
      <c r="B20" s="37" t="s">
        <v>45</v>
      </c>
      <c r="C20" s="38">
        <f>'OKLAHOMA TEAM'!R2</f>
        <v>887.7676970224836</v>
      </c>
      <c r="D20" s="40">
        <f t="shared" si="0"/>
        <v>-3334.4240654040514</v>
      </c>
    </row>
    <row r="21" spans="1:4" ht="24.75" customHeight="1">
      <c r="A21" s="59" t="s">
        <v>140</v>
      </c>
      <c r="B21" s="36" t="s">
        <v>118</v>
      </c>
      <c r="C21" s="38">
        <f>'SAJDA TEAM'!R2</f>
        <v>811.8472090010359</v>
      </c>
      <c r="D21" s="40">
        <f t="shared" si="0"/>
        <v>-3410.3445534254993</v>
      </c>
    </row>
    <row r="22" spans="1:4" ht="24.75" customHeight="1">
      <c r="A22" s="59" t="s">
        <v>141</v>
      </c>
      <c r="B22" s="36" t="s">
        <v>102</v>
      </c>
      <c r="C22" s="38">
        <f>VĚTROPLAŠI!R2</f>
        <v>754.9725425529346</v>
      </c>
      <c r="D22" s="40">
        <f t="shared" si="0"/>
        <v>-3467.2192198736007</v>
      </c>
    </row>
    <row r="23" spans="1:4" ht="24.75" customHeight="1">
      <c r="A23" s="59" t="s">
        <v>186</v>
      </c>
      <c r="B23" s="37" t="s">
        <v>37</v>
      </c>
      <c r="C23" s="38">
        <f>'JEN TAK TAK'!R2</f>
        <v>498.13872312209907</v>
      </c>
      <c r="D23" s="40">
        <f t="shared" si="0"/>
        <v>-3724.053039304436</v>
      </c>
    </row>
  </sheetData>
  <mergeCells count="1">
    <mergeCell ref="A1:D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87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3" t="s">
        <v>3</v>
      </c>
      <c r="C3" s="54">
        <f>'PROPÁNAJÁNA TEAM'!J10</f>
        <v>267.57216324540934</v>
      </c>
      <c r="D3" s="55">
        <f aca="true" t="shared" si="0" ref="D3:D23">C3-C$3</f>
        <v>0</v>
      </c>
    </row>
    <row r="4" spans="1:9" ht="23.25" customHeight="1">
      <c r="A4" s="43" t="s">
        <v>123</v>
      </c>
      <c r="B4" s="53" t="s">
        <v>4</v>
      </c>
      <c r="C4" s="54">
        <f>'ŠVANDA TEAM'!J10</f>
        <v>264.92478895042825</v>
      </c>
      <c r="D4" s="55">
        <f t="shared" si="0"/>
        <v>-2.6473742949810912</v>
      </c>
      <c r="H4" s="4"/>
      <c r="I4" s="5"/>
    </row>
    <row r="5" spans="1:4" ht="23.25" customHeight="1">
      <c r="A5" s="43" t="s">
        <v>124</v>
      </c>
      <c r="B5" s="53" t="s">
        <v>66</v>
      </c>
      <c r="C5" s="54">
        <f>'NÁHRADNÍ TERMÍN'!J10</f>
        <v>261.9097233064728</v>
      </c>
      <c r="D5" s="55">
        <f t="shared" si="0"/>
        <v>-5.662439938936529</v>
      </c>
    </row>
    <row r="6" spans="1:4" ht="23.25" customHeight="1">
      <c r="A6" s="43" t="s">
        <v>125</v>
      </c>
      <c r="B6" s="36" t="s">
        <v>156</v>
      </c>
      <c r="C6" s="38">
        <f>'K3 SPORT HVĚZDY'!J10</f>
        <v>259.35078458928433</v>
      </c>
      <c r="D6" s="40">
        <f t="shared" si="0"/>
        <v>-8.221378656125012</v>
      </c>
    </row>
    <row r="7" spans="1:4" ht="23.25" customHeight="1">
      <c r="A7" s="43" t="s">
        <v>126</v>
      </c>
      <c r="B7" s="37" t="s">
        <v>175</v>
      </c>
      <c r="C7" s="38">
        <f>'BOD ZLOMU'!J10</f>
        <v>254.21237941212257</v>
      </c>
      <c r="D7" s="40">
        <f t="shared" si="0"/>
        <v>-13.35978383328677</v>
      </c>
    </row>
    <row r="8" spans="1:4" ht="23.25" customHeight="1">
      <c r="A8" s="43" t="s">
        <v>127</v>
      </c>
      <c r="B8" s="37" t="s">
        <v>74</v>
      </c>
      <c r="C8" s="38">
        <f>'ŠNEČEK TEAM'!J10</f>
        <v>246.89467566865216</v>
      </c>
      <c r="D8" s="40">
        <f t="shared" si="0"/>
        <v>-20.677487576757187</v>
      </c>
    </row>
    <row r="9" spans="1:7" ht="23.25" customHeight="1">
      <c r="A9" s="43" t="s">
        <v>128</v>
      </c>
      <c r="B9" s="37" t="s">
        <v>59</v>
      </c>
      <c r="C9" s="38">
        <f>'SK METEOR BRNO'!J10</f>
        <v>245.11534999305582</v>
      </c>
      <c r="D9" s="40">
        <f t="shared" si="0"/>
        <v>-22.456813252353527</v>
      </c>
      <c r="G9" s="7"/>
    </row>
    <row r="10" spans="1:4" ht="23.25" customHeight="1">
      <c r="A10" s="43" t="s">
        <v>129</v>
      </c>
      <c r="B10" s="37" t="s">
        <v>109</v>
      </c>
      <c r="C10" s="38">
        <f>'GLASS VISION'!J10</f>
        <v>238.9730068162003</v>
      </c>
      <c r="D10" s="40">
        <f t="shared" si="0"/>
        <v>-28.599156429209046</v>
      </c>
    </row>
    <row r="11" spans="1:4" ht="23.25" customHeight="1">
      <c r="A11" s="43" t="s">
        <v>130</v>
      </c>
      <c r="B11" s="37" t="s">
        <v>112</v>
      </c>
      <c r="C11" s="38">
        <f>'SK TERMIT'!J10</f>
        <v>236.72784411290712</v>
      </c>
      <c r="D11" s="40">
        <f t="shared" si="0"/>
        <v>-30.84431913250222</v>
      </c>
    </row>
    <row r="12" spans="1:4" ht="23.25" customHeight="1">
      <c r="A12" s="43" t="s">
        <v>131</v>
      </c>
      <c r="B12" s="36" t="s">
        <v>95</v>
      </c>
      <c r="C12" s="38">
        <f>'K3 SPORT VÝBĚR'!J10</f>
        <v>236.65909648299845</v>
      </c>
      <c r="D12" s="40">
        <f t="shared" si="0"/>
        <v>-30.913066762410892</v>
      </c>
    </row>
    <row r="13" spans="1:4" ht="23.25" customHeight="1">
      <c r="A13" s="43" t="s">
        <v>132</v>
      </c>
      <c r="B13" s="36" t="s">
        <v>189</v>
      </c>
      <c r="C13" s="38">
        <f>'DRAHÉ, TETY A JÁ'!J10</f>
        <v>214.23920705094633</v>
      </c>
      <c r="D13" s="40">
        <f t="shared" si="0"/>
        <v>-53.33295619446301</v>
      </c>
    </row>
    <row r="14" spans="1:4" ht="23.25" customHeight="1">
      <c r="A14" s="43" t="s">
        <v>133</v>
      </c>
      <c r="B14" s="37" t="s">
        <v>54</v>
      </c>
      <c r="C14" s="38">
        <f>'SOKOLÍ PERO'!J10</f>
        <v>202.0963666583367</v>
      </c>
      <c r="D14" s="40">
        <f t="shared" si="0"/>
        <v>-65.47579658707264</v>
      </c>
    </row>
    <row r="15" spans="1:4" ht="23.25" customHeight="1">
      <c r="A15" s="43" t="s">
        <v>134</v>
      </c>
      <c r="B15" s="37" t="s">
        <v>182</v>
      </c>
      <c r="C15" s="38">
        <f>KáDr!J10</f>
        <v>155.8009700578105</v>
      </c>
      <c r="D15" s="40">
        <f t="shared" si="0"/>
        <v>-111.77119318759884</v>
      </c>
    </row>
    <row r="16" spans="1:4" ht="23.25" customHeight="1">
      <c r="A16" s="43" t="s">
        <v>135</v>
      </c>
      <c r="B16" s="37" t="s">
        <v>72</v>
      </c>
      <c r="C16" s="38">
        <f>'PARDAL´S TEAM'!J10</f>
        <v>152.47984622755052</v>
      </c>
      <c r="D16" s="40">
        <f t="shared" si="0"/>
        <v>-115.09231701785882</v>
      </c>
    </row>
    <row r="17" spans="1:4" ht="23.25" customHeight="1">
      <c r="A17" s="43" t="s">
        <v>136</v>
      </c>
      <c r="B17" s="37" t="s">
        <v>96</v>
      </c>
      <c r="C17" s="38">
        <f>'K3 SPORT TROSKY'!J10</f>
        <v>131.34079136663786</v>
      </c>
      <c r="D17" s="40">
        <f t="shared" si="0"/>
        <v>-136.23137187877148</v>
      </c>
    </row>
    <row r="18" spans="1:4" ht="23.25" customHeight="1">
      <c r="A18" s="43" t="s">
        <v>137</v>
      </c>
      <c r="B18" s="37" t="s">
        <v>62</v>
      </c>
      <c r="C18" s="38">
        <f>'NÁHRADNÍ TERMÍN - JUNIORKA'!J10</f>
        <v>86.10216591744994</v>
      </c>
      <c r="D18" s="40">
        <f t="shared" si="0"/>
        <v>-181.4699973279594</v>
      </c>
    </row>
    <row r="19" spans="1:4" ht="23.25" customHeight="1">
      <c r="A19" s="43" t="s">
        <v>138</v>
      </c>
      <c r="B19" s="37" t="s">
        <v>79</v>
      </c>
      <c r="C19" s="38">
        <f>'CHEECHOO TEAM'!J10</f>
        <v>80.72187030032356</v>
      </c>
      <c r="D19" s="40">
        <f t="shared" si="0"/>
        <v>-186.85029294508578</v>
      </c>
    </row>
    <row r="20" spans="1:4" ht="23.25" customHeight="1">
      <c r="A20" s="43" t="s">
        <v>139</v>
      </c>
      <c r="B20" s="37" t="s">
        <v>45</v>
      </c>
      <c r="C20" s="38">
        <f>'OKLAHOMA TEAM'!J10</f>
        <v>78.91393806619692</v>
      </c>
      <c r="D20" s="40">
        <f t="shared" si="0"/>
        <v>-188.65822517921242</v>
      </c>
    </row>
    <row r="21" spans="1:4" ht="23.25" customHeight="1">
      <c r="A21" s="43" t="s">
        <v>140</v>
      </c>
      <c r="B21" s="37" t="s">
        <v>37</v>
      </c>
      <c r="C21" s="38">
        <f>'JEN TAK TAK'!J10</f>
        <v>0</v>
      </c>
      <c r="D21" s="40">
        <f t="shared" si="0"/>
        <v>-267.57216324540934</v>
      </c>
    </row>
    <row r="22" spans="1:4" ht="23.25" customHeight="1">
      <c r="A22" s="43" t="s">
        <v>141</v>
      </c>
      <c r="B22" s="37" t="s">
        <v>118</v>
      </c>
      <c r="C22" s="38">
        <f>'SAJDA TEAM'!J10</f>
        <v>0</v>
      </c>
      <c r="D22" s="40">
        <f t="shared" si="0"/>
        <v>-267.57216324540934</v>
      </c>
    </row>
    <row r="23" spans="1:4" ht="23.25" customHeight="1">
      <c r="A23" s="43" t="s">
        <v>186</v>
      </c>
      <c r="B23" s="37" t="s">
        <v>102</v>
      </c>
      <c r="C23" s="38">
        <f>VĚTROPLAŠI!J10</f>
        <v>0</v>
      </c>
      <c r="D23" s="40">
        <f t="shared" si="0"/>
        <v>-267.57216324540934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88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7" ht="23.25" customHeight="1">
      <c r="A3" s="43" t="s">
        <v>122</v>
      </c>
      <c r="B3" s="57" t="s">
        <v>156</v>
      </c>
      <c r="C3" s="54">
        <f>'K3 SPORT HVĚZDY'!K10</f>
        <v>312.7348803069094</v>
      </c>
      <c r="D3" s="55">
        <f aca="true" t="shared" si="0" ref="D3:D23">C3-C$3</f>
        <v>0</v>
      </c>
      <c r="F3" s="8"/>
      <c r="G3" s="9"/>
    </row>
    <row r="4" spans="1:9" ht="23.25" customHeight="1">
      <c r="A4" s="43" t="s">
        <v>123</v>
      </c>
      <c r="B4" s="57" t="s">
        <v>95</v>
      </c>
      <c r="C4" s="54">
        <f>'K3 SPORT VÝBĚR'!K10</f>
        <v>277.4126349034792</v>
      </c>
      <c r="D4" s="55">
        <f t="shared" si="0"/>
        <v>-35.3222454034302</v>
      </c>
      <c r="H4" s="4"/>
      <c r="I4" s="5"/>
    </row>
    <row r="5" spans="1:4" ht="23.25" customHeight="1">
      <c r="A5" s="43" t="s">
        <v>124</v>
      </c>
      <c r="B5" s="53" t="s">
        <v>74</v>
      </c>
      <c r="C5" s="54">
        <f>'ŠNEČEK TEAM'!K10</f>
        <v>266.72738472494297</v>
      </c>
      <c r="D5" s="55">
        <f t="shared" si="0"/>
        <v>-46.00749558196645</v>
      </c>
    </row>
    <row r="6" spans="1:4" ht="23.25" customHeight="1">
      <c r="A6" s="43" t="s">
        <v>125</v>
      </c>
      <c r="B6" s="37" t="s">
        <v>59</v>
      </c>
      <c r="C6" s="38">
        <f>'SK METEOR BRNO'!K10</f>
        <v>261.5980182103831</v>
      </c>
      <c r="D6" s="40">
        <f t="shared" si="0"/>
        <v>-51.13686209652633</v>
      </c>
    </row>
    <row r="7" spans="1:4" ht="23.25" customHeight="1">
      <c r="A7" s="43" t="s">
        <v>126</v>
      </c>
      <c r="B7" s="37" t="s">
        <v>4</v>
      </c>
      <c r="C7" s="38">
        <f>'ŠVANDA TEAM'!K10</f>
        <v>261.09934031377736</v>
      </c>
      <c r="D7" s="40">
        <f t="shared" si="0"/>
        <v>-51.635539993132056</v>
      </c>
    </row>
    <row r="8" spans="1:4" ht="23.25" customHeight="1">
      <c r="A8" s="43" t="s">
        <v>127</v>
      </c>
      <c r="B8" s="37" t="s">
        <v>66</v>
      </c>
      <c r="C8" s="38">
        <f>'NÁHRADNÍ TERMÍN'!K10</f>
        <v>259.9204483170511</v>
      </c>
      <c r="D8" s="40">
        <f t="shared" si="0"/>
        <v>-52.81443198985829</v>
      </c>
    </row>
    <row r="9" spans="1:7" ht="23.25" customHeight="1">
      <c r="A9" s="43" t="s">
        <v>128</v>
      </c>
      <c r="B9" s="37" t="s">
        <v>3</v>
      </c>
      <c r="C9" s="38">
        <f>'PROPÁNAJÁNA TEAM'!K10</f>
        <v>258.2058364318567</v>
      </c>
      <c r="D9" s="40">
        <f t="shared" si="0"/>
        <v>-54.52904387505271</v>
      </c>
      <c r="G9" s="7"/>
    </row>
    <row r="10" spans="1:4" ht="23.25" customHeight="1">
      <c r="A10" s="43" t="s">
        <v>129</v>
      </c>
      <c r="B10" s="37" t="s">
        <v>72</v>
      </c>
      <c r="C10" s="38">
        <f>'PARDAL´S TEAM'!K10</f>
        <v>241.78480327781875</v>
      </c>
      <c r="D10" s="40">
        <f t="shared" si="0"/>
        <v>-70.95007702909066</v>
      </c>
    </row>
    <row r="11" spans="1:4" ht="23.25" customHeight="1">
      <c r="A11" s="43" t="s">
        <v>130</v>
      </c>
      <c r="B11" s="37" t="s">
        <v>112</v>
      </c>
      <c r="C11" s="38">
        <f>'SK TERMIT'!K10</f>
        <v>240.54060683398353</v>
      </c>
      <c r="D11" s="40">
        <f t="shared" si="0"/>
        <v>-72.19427347292589</v>
      </c>
    </row>
    <row r="12" spans="1:4" ht="23.25" customHeight="1">
      <c r="A12" s="43" t="s">
        <v>131</v>
      </c>
      <c r="B12" s="37" t="s">
        <v>175</v>
      </c>
      <c r="C12" s="38">
        <f>'BOD ZLOMU'!K10</f>
        <v>227.37058080337567</v>
      </c>
      <c r="D12" s="40">
        <f t="shared" si="0"/>
        <v>-85.36429950353374</v>
      </c>
    </row>
    <row r="13" spans="1:4" ht="23.25" customHeight="1">
      <c r="A13" s="43" t="s">
        <v>132</v>
      </c>
      <c r="B13" s="36" t="s">
        <v>189</v>
      </c>
      <c r="C13" s="38">
        <f>'DRAHÉ, TETY A JÁ'!K10</f>
        <v>224.57565550616624</v>
      </c>
      <c r="D13" s="40">
        <f t="shared" si="0"/>
        <v>-88.15922480074317</v>
      </c>
    </row>
    <row r="14" spans="1:4" ht="23.25" customHeight="1">
      <c r="A14" s="43" t="s">
        <v>133</v>
      </c>
      <c r="B14" s="37" t="s">
        <v>109</v>
      </c>
      <c r="C14" s="38">
        <f>'GLASS VISION'!K10</f>
        <v>201.90548770602763</v>
      </c>
      <c r="D14" s="40">
        <f t="shared" si="0"/>
        <v>-110.82939260088179</v>
      </c>
    </row>
    <row r="15" spans="1:4" ht="23.25" customHeight="1">
      <c r="A15" s="43" t="s">
        <v>134</v>
      </c>
      <c r="B15" s="37" t="s">
        <v>182</v>
      </c>
      <c r="C15" s="38">
        <f>KáDr!K10</f>
        <v>176.22912808013274</v>
      </c>
      <c r="D15" s="40">
        <f t="shared" si="0"/>
        <v>-136.50575222677668</v>
      </c>
    </row>
    <row r="16" spans="1:4" ht="23.25" customHeight="1">
      <c r="A16" s="43" t="s">
        <v>135</v>
      </c>
      <c r="B16" s="37" t="s">
        <v>54</v>
      </c>
      <c r="C16" s="38">
        <f>'SOKOLÍ PERO'!K10</f>
        <v>97.39511692878999</v>
      </c>
      <c r="D16" s="40">
        <f t="shared" si="0"/>
        <v>-215.33976337811941</v>
      </c>
    </row>
    <row r="17" spans="1:4" ht="23.25" customHeight="1">
      <c r="A17" s="43" t="s">
        <v>136</v>
      </c>
      <c r="B17" s="37" t="s">
        <v>62</v>
      </c>
      <c r="C17" s="38">
        <f>'NÁHRADNÍ TERMÍN - JUNIORKA'!K10</f>
        <v>93.62209273534606</v>
      </c>
      <c r="D17" s="40">
        <f t="shared" si="0"/>
        <v>-219.11278757156336</v>
      </c>
    </row>
    <row r="18" spans="1:4" ht="23.25" customHeight="1">
      <c r="A18" s="43" t="s">
        <v>137</v>
      </c>
      <c r="B18" s="37" t="s">
        <v>96</v>
      </c>
      <c r="C18" s="38">
        <f>'K3 SPORT TROSKY'!K10</f>
        <v>56.23789727409373</v>
      </c>
      <c r="D18" s="40">
        <f t="shared" si="0"/>
        <v>-256.4969830328157</v>
      </c>
    </row>
    <row r="19" spans="1:4" ht="23.25" customHeight="1">
      <c r="A19" s="43" t="s">
        <v>138</v>
      </c>
      <c r="B19" s="37" t="s">
        <v>79</v>
      </c>
      <c r="C19" s="38">
        <f>'CHEECHOO TEAM'!K10</f>
        <v>0</v>
      </c>
      <c r="D19" s="40">
        <f t="shared" si="0"/>
        <v>-312.7348803069094</v>
      </c>
    </row>
    <row r="20" spans="1:4" ht="23.25" customHeight="1">
      <c r="A20" s="43" t="s">
        <v>139</v>
      </c>
      <c r="B20" s="37" t="s">
        <v>37</v>
      </c>
      <c r="C20" s="38">
        <f>'JEN TAK TAK'!K10</f>
        <v>0</v>
      </c>
      <c r="D20" s="40">
        <f t="shared" si="0"/>
        <v>-312.7348803069094</v>
      </c>
    </row>
    <row r="21" spans="1:4" ht="23.25" customHeight="1">
      <c r="A21" s="43" t="s">
        <v>140</v>
      </c>
      <c r="B21" s="37" t="s">
        <v>45</v>
      </c>
      <c r="C21" s="38">
        <f>'OKLAHOMA TEAM'!K10</f>
        <v>0</v>
      </c>
      <c r="D21" s="40">
        <f t="shared" si="0"/>
        <v>-312.7348803069094</v>
      </c>
    </row>
    <row r="22" spans="1:4" ht="23.25" customHeight="1">
      <c r="A22" s="43" t="s">
        <v>141</v>
      </c>
      <c r="B22" s="37" t="s">
        <v>118</v>
      </c>
      <c r="C22" s="38">
        <f>'SAJDA TEAM'!K10</f>
        <v>0</v>
      </c>
      <c r="D22" s="40">
        <f t="shared" si="0"/>
        <v>-312.7348803069094</v>
      </c>
    </row>
    <row r="23" spans="1:4" ht="23.25" customHeight="1">
      <c r="A23" s="43" t="s">
        <v>186</v>
      </c>
      <c r="B23" s="37" t="s">
        <v>102</v>
      </c>
      <c r="C23" s="38">
        <f>VĚTROPLAŠI!K10</f>
        <v>0</v>
      </c>
      <c r="D23" s="40">
        <f t="shared" si="0"/>
        <v>-312.7348803069094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89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7" ht="23.25" customHeight="1">
      <c r="A3" s="43" t="s">
        <v>122</v>
      </c>
      <c r="B3" s="53" t="s">
        <v>4</v>
      </c>
      <c r="C3" s="54">
        <f>'ŠVANDA TEAM'!L10</f>
        <v>355.07846185478303</v>
      </c>
      <c r="D3" s="55">
        <f aca="true" t="shared" si="0" ref="D3:D23">C3-C$3</f>
        <v>0</v>
      </c>
      <c r="F3" s="8"/>
      <c r="G3" s="9"/>
    </row>
    <row r="4" spans="1:9" ht="23.25" customHeight="1">
      <c r="A4" s="43" t="s">
        <v>123</v>
      </c>
      <c r="B4" s="57" t="s">
        <v>156</v>
      </c>
      <c r="C4" s="54">
        <f>'K3 SPORT HVĚZDY'!L10</f>
        <v>351.0771609524445</v>
      </c>
      <c r="D4" s="55">
        <f t="shared" si="0"/>
        <v>-4.001300902338528</v>
      </c>
      <c r="H4" s="4"/>
      <c r="I4" s="5"/>
    </row>
    <row r="5" spans="1:4" ht="23.25" customHeight="1">
      <c r="A5" s="43" t="s">
        <v>124</v>
      </c>
      <c r="B5" s="53" t="s">
        <v>3</v>
      </c>
      <c r="C5" s="54">
        <f>'PROPÁNAJÁNA TEAM'!L10</f>
        <v>340.82384812076737</v>
      </c>
      <c r="D5" s="55">
        <f t="shared" si="0"/>
        <v>-14.254613734015663</v>
      </c>
    </row>
    <row r="6" spans="1:4" ht="23.25" customHeight="1">
      <c r="A6" s="43" t="s">
        <v>125</v>
      </c>
      <c r="B6" s="36" t="s">
        <v>95</v>
      </c>
      <c r="C6" s="38">
        <f>'K3 SPORT VÝBĚR'!L10</f>
        <v>332.4632217447903</v>
      </c>
      <c r="D6" s="40">
        <f t="shared" si="0"/>
        <v>-22.615240109992726</v>
      </c>
    </row>
    <row r="7" spans="1:4" ht="23.25" customHeight="1">
      <c r="A7" s="43" t="s">
        <v>126</v>
      </c>
      <c r="B7" s="37" t="s">
        <v>74</v>
      </c>
      <c r="C7" s="38">
        <f>'ŠNEČEK TEAM'!L10</f>
        <v>321.5190631002033</v>
      </c>
      <c r="D7" s="40">
        <f t="shared" si="0"/>
        <v>-33.55939875457972</v>
      </c>
    </row>
    <row r="8" spans="1:4" ht="23.25" customHeight="1">
      <c r="A8" s="43" t="s">
        <v>127</v>
      </c>
      <c r="B8" s="37" t="s">
        <v>175</v>
      </c>
      <c r="C8" s="38">
        <f>'BOD ZLOMU'!L10</f>
        <v>320.82411583165054</v>
      </c>
      <c r="D8" s="40">
        <f t="shared" si="0"/>
        <v>-34.254346023132484</v>
      </c>
    </row>
    <row r="9" spans="1:7" ht="23.25" customHeight="1">
      <c r="A9" s="43" t="s">
        <v>128</v>
      </c>
      <c r="B9" s="37" t="s">
        <v>59</v>
      </c>
      <c r="C9" s="38">
        <f>'SK METEOR BRNO'!L10</f>
        <v>319.9547966801082</v>
      </c>
      <c r="D9" s="40">
        <f t="shared" si="0"/>
        <v>-35.12366517467484</v>
      </c>
      <c r="G9" s="7"/>
    </row>
    <row r="10" spans="1:4" ht="23.25" customHeight="1">
      <c r="A10" s="43" t="s">
        <v>129</v>
      </c>
      <c r="B10" s="37" t="s">
        <v>112</v>
      </c>
      <c r="C10" s="38">
        <f>'SK TERMIT'!L10</f>
        <v>311.6476398903198</v>
      </c>
      <c r="D10" s="40">
        <f t="shared" si="0"/>
        <v>-43.430821964463235</v>
      </c>
    </row>
    <row r="11" spans="1:4" ht="23.25" customHeight="1">
      <c r="A11" s="43" t="s">
        <v>130</v>
      </c>
      <c r="B11" s="37" t="s">
        <v>109</v>
      </c>
      <c r="C11" s="38">
        <f>'GLASS VISION'!L10</f>
        <v>274.6945834812676</v>
      </c>
      <c r="D11" s="40">
        <f t="shared" si="0"/>
        <v>-80.38387837351542</v>
      </c>
    </row>
    <row r="12" spans="1:4" ht="23.25" customHeight="1">
      <c r="A12" s="43" t="s">
        <v>131</v>
      </c>
      <c r="B12" s="37" t="s">
        <v>66</v>
      </c>
      <c r="C12" s="38">
        <f>'NÁHRADNÍ TERMÍN'!L10</f>
        <v>209.8146694060917</v>
      </c>
      <c r="D12" s="40">
        <f t="shared" si="0"/>
        <v>-145.26379244869133</v>
      </c>
    </row>
    <row r="13" spans="1:4" ht="23.25" customHeight="1">
      <c r="A13" s="43" t="s">
        <v>132</v>
      </c>
      <c r="B13" s="37" t="s">
        <v>72</v>
      </c>
      <c r="C13" s="38">
        <f>'PARDAL´S TEAM'!L10</f>
        <v>134.1736114183138</v>
      </c>
      <c r="D13" s="40">
        <f t="shared" si="0"/>
        <v>-220.90485043646922</v>
      </c>
    </row>
    <row r="14" spans="1:4" ht="23.25" customHeight="1">
      <c r="A14" s="43" t="s">
        <v>133</v>
      </c>
      <c r="B14" s="37" t="s">
        <v>54</v>
      </c>
      <c r="C14" s="38">
        <f>'SOKOLÍ PERO'!L10</f>
        <v>116.7816544738323</v>
      </c>
      <c r="D14" s="40">
        <f t="shared" si="0"/>
        <v>-238.29680738095072</v>
      </c>
    </row>
    <row r="15" spans="1:4" ht="23.25" customHeight="1">
      <c r="A15" s="43" t="s">
        <v>134</v>
      </c>
      <c r="B15" s="36" t="s">
        <v>189</v>
      </c>
      <c r="C15" s="38">
        <f>'DRAHÉ, TETY A JÁ'!L10</f>
        <v>107.21542873197407</v>
      </c>
      <c r="D15" s="40">
        <f t="shared" si="0"/>
        <v>-247.86303312280896</v>
      </c>
    </row>
    <row r="16" spans="1:4" ht="23.25" customHeight="1">
      <c r="A16" s="43" t="s">
        <v>135</v>
      </c>
      <c r="B16" s="37" t="s">
        <v>79</v>
      </c>
      <c r="C16" s="38">
        <f>'CHEECHOO TEAM'!L10</f>
        <v>39.52763087299763</v>
      </c>
      <c r="D16" s="40">
        <f t="shared" si="0"/>
        <v>-315.5508309817854</v>
      </c>
    </row>
    <row r="17" spans="1:4" ht="23.25" customHeight="1">
      <c r="A17" s="43" t="s">
        <v>136</v>
      </c>
      <c r="B17" s="37" t="s">
        <v>37</v>
      </c>
      <c r="C17" s="38">
        <f>'JEN TAK TAK'!L10</f>
        <v>0</v>
      </c>
      <c r="D17" s="40">
        <f t="shared" si="0"/>
        <v>-355.07846185478303</v>
      </c>
    </row>
    <row r="18" spans="1:4" ht="23.25" customHeight="1">
      <c r="A18" s="43" t="s">
        <v>137</v>
      </c>
      <c r="B18" s="37" t="s">
        <v>96</v>
      </c>
      <c r="C18" s="38">
        <f>'K3 SPORT TROSKY'!L10</f>
        <v>0</v>
      </c>
      <c r="D18" s="40">
        <f t="shared" si="0"/>
        <v>-355.07846185478303</v>
      </c>
    </row>
    <row r="19" spans="1:4" ht="23.25" customHeight="1">
      <c r="A19" s="43" t="s">
        <v>138</v>
      </c>
      <c r="B19" s="37" t="s">
        <v>182</v>
      </c>
      <c r="C19" s="38">
        <f>KáDr!L10</f>
        <v>0</v>
      </c>
      <c r="D19" s="40">
        <f t="shared" si="0"/>
        <v>-355.07846185478303</v>
      </c>
    </row>
    <row r="20" spans="1:4" ht="23.25" customHeight="1">
      <c r="A20" s="43" t="s">
        <v>139</v>
      </c>
      <c r="B20" s="37" t="s">
        <v>62</v>
      </c>
      <c r="C20" s="38">
        <f>'NÁHRADNÍ TERMÍN - JUNIORKA'!L10</f>
        <v>0</v>
      </c>
      <c r="D20" s="40">
        <f t="shared" si="0"/>
        <v>-355.07846185478303</v>
      </c>
    </row>
    <row r="21" spans="1:4" ht="23.25" customHeight="1">
      <c r="A21" s="43" t="s">
        <v>140</v>
      </c>
      <c r="B21" s="37" t="s">
        <v>45</v>
      </c>
      <c r="C21" s="38">
        <f>'OKLAHOMA TEAM'!L10</f>
        <v>0</v>
      </c>
      <c r="D21" s="40">
        <f t="shared" si="0"/>
        <v>-355.07846185478303</v>
      </c>
    </row>
    <row r="22" spans="1:4" ht="23.25" customHeight="1">
      <c r="A22" s="43" t="s">
        <v>141</v>
      </c>
      <c r="B22" s="37" t="s">
        <v>118</v>
      </c>
      <c r="C22" s="38">
        <f>'SAJDA TEAM'!L10</f>
        <v>0</v>
      </c>
      <c r="D22" s="40">
        <f t="shared" si="0"/>
        <v>-355.07846185478303</v>
      </c>
    </row>
    <row r="23" spans="1:4" ht="23.25" customHeight="1">
      <c r="A23" s="43" t="s">
        <v>186</v>
      </c>
      <c r="B23" s="37" t="s">
        <v>102</v>
      </c>
      <c r="C23" s="38">
        <f>VĚTROPLAŠI!L10</f>
        <v>0</v>
      </c>
      <c r="D23" s="40">
        <f t="shared" si="0"/>
        <v>-355.07846185478303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F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14.12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90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3" t="s">
        <v>4</v>
      </c>
      <c r="C3" s="54">
        <f>'ŠVANDA TEAM'!M10</f>
        <v>320.2560690269099</v>
      </c>
      <c r="D3" s="55">
        <f aca="true" t="shared" si="0" ref="D3:D23">C3-C$3</f>
        <v>0</v>
      </c>
    </row>
    <row r="4" spans="1:6" ht="23.25" customHeight="1">
      <c r="A4" s="43" t="s">
        <v>123</v>
      </c>
      <c r="B4" s="57" t="s">
        <v>156</v>
      </c>
      <c r="C4" s="54">
        <f>'K3 SPORT HVĚZDY'!M10</f>
        <v>313.1533837487319</v>
      </c>
      <c r="D4" s="55">
        <f t="shared" si="0"/>
        <v>-7.102685278178001</v>
      </c>
      <c r="E4" s="4"/>
      <c r="F4" s="5"/>
    </row>
    <row r="5" spans="1:4" ht="23.25" customHeight="1">
      <c r="A5" s="43" t="s">
        <v>124</v>
      </c>
      <c r="B5" s="53" t="s">
        <v>3</v>
      </c>
      <c r="C5" s="54">
        <f>'PROPÁNAJÁNA TEAM'!M10</f>
        <v>311.3534943203061</v>
      </c>
      <c r="D5" s="55">
        <f t="shared" si="0"/>
        <v>-8.902574706603843</v>
      </c>
    </row>
    <row r="6" spans="1:4" ht="23.25" customHeight="1">
      <c r="A6" s="43" t="s">
        <v>125</v>
      </c>
      <c r="B6" s="36" t="s">
        <v>95</v>
      </c>
      <c r="C6" s="38">
        <f>'K3 SPORT VÝBĚR'!M10</f>
        <v>307.24262266024743</v>
      </c>
      <c r="D6" s="40">
        <f t="shared" si="0"/>
        <v>-13.013446366662492</v>
      </c>
    </row>
    <row r="7" spans="1:4" ht="23.25" customHeight="1">
      <c r="A7" s="43" t="s">
        <v>126</v>
      </c>
      <c r="B7" s="37" t="s">
        <v>175</v>
      </c>
      <c r="C7" s="38">
        <f>'BOD ZLOMU'!M10</f>
        <v>301.4625817245178</v>
      </c>
      <c r="D7" s="40">
        <f t="shared" si="0"/>
        <v>-18.793487302392123</v>
      </c>
    </row>
    <row r="8" spans="1:4" ht="23.25" customHeight="1">
      <c r="A8" s="43" t="s">
        <v>127</v>
      </c>
      <c r="B8" s="37" t="s">
        <v>66</v>
      </c>
      <c r="C8" s="38">
        <f>'NÁHRADNÍ TERMÍN'!M10</f>
        <v>301.0140100525125</v>
      </c>
      <c r="D8" s="40">
        <f t="shared" si="0"/>
        <v>-19.242058974397423</v>
      </c>
    </row>
    <row r="9" spans="1:4" ht="23.25" customHeight="1">
      <c r="A9" s="43" t="s">
        <v>128</v>
      </c>
      <c r="B9" s="37" t="s">
        <v>74</v>
      </c>
      <c r="C9" s="38">
        <f>'ŠNEČEK TEAM'!M10</f>
        <v>295.1262301319947</v>
      </c>
      <c r="D9" s="40">
        <f t="shared" si="0"/>
        <v>-25.129838894915224</v>
      </c>
    </row>
    <row r="10" spans="1:4" ht="23.25" customHeight="1">
      <c r="A10" s="43" t="s">
        <v>129</v>
      </c>
      <c r="B10" s="37" t="s">
        <v>59</v>
      </c>
      <c r="C10" s="38">
        <f>'SK METEOR BRNO'!M10</f>
        <v>281.02265459831125</v>
      </c>
      <c r="D10" s="40">
        <f t="shared" si="0"/>
        <v>-39.23341442859868</v>
      </c>
    </row>
    <row r="11" spans="1:4" ht="23.25" customHeight="1">
      <c r="A11" s="43" t="s">
        <v>130</v>
      </c>
      <c r="B11" s="37" t="s">
        <v>112</v>
      </c>
      <c r="C11" s="38">
        <f>'SK TERMIT'!M10</f>
        <v>279.8864089789158</v>
      </c>
      <c r="D11" s="40">
        <f t="shared" si="0"/>
        <v>-40.3696600479941</v>
      </c>
    </row>
    <row r="12" spans="1:4" ht="23.25" customHeight="1">
      <c r="A12" s="43" t="s">
        <v>131</v>
      </c>
      <c r="B12" s="36" t="s">
        <v>189</v>
      </c>
      <c r="C12" s="38">
        <f>'DRAHÉ, TETY A JÁ'!M10</f>
        <v>261.92638399025145</v>
      </c>
      <c r="D12" s="40">
        <f t="shared" si="0"/>
        <v>-58.329685036658475</v>
      </c>
    </row>
    <row r="13" spans="1:4" ht="23.25" customHeight="1">
      <c r="A13" s="43" t="s">
        <v>132</v>
      </c>
      <c r="B13" s="37" t="s">
        <v>109</v>
      </c>
      <c r="C13" s="38">
        <f>'GLASS VISION'!M10</f>
        <v>226.24590544765033</v>
      </c>
      <c r="D13" s="40">
        <f t="shared" si="0"/>
        <v>-94.0101635792596</v>
      </c>
    </row>
    <row r="14" spans="1:4" ht="23.25" customHeight="1">
      <c r="A14" s="43" t="s">
        <v>133</v>
      </c>
      <c r="B14" s="37" t="s">
        <v>62</v>
      </c>
      <c r="C14" s="38">
        <f>'NÁHRADNÍ TERMÍN - JUNIORKA'!M10</f>
        <v>203.63701393833742</v>
      </c>
      <c r="D14" s="40">
        <f t="shared" si="0"/>
        <v>-116.61905508857251</v>
      </c>
    </row>
    <row r="15" spans="1:4" ht="23.25" customHeight="1">
      <c r="A15" s="43" t="s">
        <v>134</v>
      </c>
      <c r="B15" s="37" t="s">
        <v>54</v>
      </c>
      <c r="C15" s="38">
        <f>'SOKOLÍ PERO'!M10</f>
        <v>199.07086141918546</v>
      </c>
      <c r="D15" s="40">
        <f t="shared" si="0"/>
        <v>-121.18520760772446</v>
      </c>
    </row>
    <row r="16" spans="1:4" ht="23.25" customHeight="1">
      <c r="A16" s="43" t="s">
        <v>135</v>
      </c>
      <c r="B16" s="37" t="s">
        <v>79</v>
      </c>
      <c r="C16" s="38">
        <f>'CHEECHOO TEAM'!M10</f>
        <v>184.46312162779728</v>
      </c>
      <c r="D16" s="40">
        <f t="shared" si="0"/>
        <v>-135.79294739911265</v>
      </c>
    </row>
    <row r="17" spans="1:4" ht="23.25" customHeight="1">
      <c r="A17" s="43" t="s">
        <v>136</v>
      </c>
      <c r="B17" s="37" t="s">
        <v>72</v>
      </c>
      <c r="C17" s="38">
        <f>'PARDAL´S TEAM'!M10</f>
        <v>99.38872255489022</v>
      </c>
      <c r="D17" s="40">
        <f t="shared" si="0"/>
        <v>-220.8673464720197</v>
      </c>
    </row>
    <row r="18" spans="1:4" ht="23.25" customHeight="1">
      <c r="A18" s="43" t="s">
        <v>137</v>
      </c>
      <c r="B18" s="37" t="s">
        <v>45</v>
      </c>
      <c r="C18" s="38">
        <f>'OKLAHOMA TEAM'!M10</f>
        <v>87.26375691761511</v>
      </c>
      <c r="D18" s="40">
        <f t="shared" si="0"/>
        <v>-232.9923121092948</v>
      </c>
    </row>
    <row r="19" spans="1:4" ht="23.25" customHeight="1">
      <c r="A19" s="43" t="s">
        <v>138</v>
      </c>
      <c r="B19" s="37" t="s">
        <v>37</v>
      </c>
      <c r="C19" s="38">
        <f>'JEN TAK TAK'!M10</f>
        <v>0</v>
      </c>
      <c r="D19" s="40">
        <f t="shared" si="0"/>
        <v>-320.2560690269099</v>
      </c>
    </row>
    <row r="20" spans="1:4" ht="23.25" customHeight="1">
      <c r="A20" s="43" t="s">
        <v>139</v>
      </c>
      <c r="B20" s="37" t="s">
        <v>96</v>
      </c>
      <c r="C20" s="38">
        <f>'K3 SPORT TROSKY'!M10</f>
        <v>0</v>
      </c>
      <c r="D20" s="40">
        <f t="shared" si="0"/>
        <v>-320.2560690269099</v>
      </c>
    </row>
    <row r="21" spans="1:4" ht="23.25" customHeight="1">
      <c r="A21" s="43" t="s">
        <v>140</v>
      </c>
      <c r="B21" s="37" t="s">
        <v>182</v>
      </c>
      <c r="C21" s="38">
        <f>KáDr!M10</f>
        <v>0</v>
      </c>
      <c r="D21" s="40">
        <f t="shared" si="0"/>
        <v>-320.2560690269099</v>
      </c>
    </row>
    <row r="22" spans="1:4" ht="23.25" customHeight="1">
      <c r="A22" s="43" t="s">
        <v>141</v>
      </c>
      <c r="B22" s="37" t="s">
        <v>118</v>
      </c>
      <c r="C22" s="38">
        <f>'SAJDA TEAM'!M10</f>
        <v>0</v>
      </c>
      <c r="D22" s="40">
        <f t="shared" si="0"/>
        <v>-320.2560690269099</v>
      </c>
    </row>
    <row r="23" spans="1:4" ht="23.25" customHeight="1">
      <c r="A23" s="43" t="s">
        <v>186</v>
      </c>
      <c r="B23" s="37" t="s">
        <v>102</v>
      </c>
      <c r="C23" s="38">
        <f>VĚTROPLAŠI!M10</f>
        <v>0</v>
      </c>
      <c r="D23" s="40">
        <f t="shared" si="0"/>
        <v>-320.2560690269099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F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0" t="s">
        <v>91</v>
      </c>
      <c r="B1" s="71"/>
      <c r="C1" s="71"/>
      <c r="D1" s="72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7" t="s">
        <v>156</v>
      </c>
      <c r="C3" s="54">
        <f>'K3 SPORT HVĚZDY'!N10</f>
        <v>352.45110500588385</v>
      </c>
      <c r="D3" s="64">
        <f aca="true" t="shared" si="0" ref="D3:D23">C3-C$3</f>
        <v>0</v>
      </c>
    </row>
    <row r="4" spans="1:6" ht="23.25" customHeight="1">
      <c r="A4" s="43" t="s">
        <v>123</v>
      </c>
      <c r="B4" s="53" t="s">
        <v>3</v>
      </c>
      <c r="C4" s="54">
        <f>'PROPÁNAJÁNA TEAM'!N10</f>
        <v>342.8872835414227</v>
      </c>
      <c r="D4" s="64">
        <f t="shared" si="0"/>
        <v>-9.56382146446117</v>
      </c>
      <c r="E4" s="4"/>
      <c r="F4" s="5"/>
    </row>
    <row r="5" spans="1:4" ht="23.25" customHeight="1">
      <c r="A5" s="43" t="s">
        <v>124</v>
      </c>
      <c r="B5" s="53" t="s">
        <v>4</v>
      </c>
      <c r="C5" s="54">
        <f>'ŠVANDA TEAM'!N10</f>
        <v>342.54247967006916</v>
      </c>
      <c r="D5" s="64">
        <f t="shared" si="0"/>
        <v>-9.90862533581469</v>
      </c>
    </row>
    <row r="6" spans="1:4" ht="23.25" customHeight="1">
      <c r="A6" s="43" t="s">
        <v>125</v>
      </c>
      <c r="B6" s="37" t="s">
        <v>59</v>
      </c>
      <c r="C6" s="38">
        <f>'SK METEOR BRNO'!N10</f>
        <v>329.74055893554583</v>
      </c>
      <c r="D6" s="40">
        <f t="shared" si="0"/>
        <v>-22.71054607033801</v>
      </c>
    </row>
    <row r="7" spans="1:4" ht="23.25" customHeight="1">
      <c r="A7" s="43" t="s">
        <v>126</v>
      </c>
      <c r="B7" s="37" t="s">
        <v>66</v>
      </c>
      <c r="C7" s="38">
        <f>'NÁHRADNÍ TERMÍN'!N10</f>
        <v>323.6673888280529</v>
      </c>
      <c r="D7" s="40">
        <f t="shared" si="0"/>
        <v>-28.783716177830968</v>
      </c>
    </row>
    <row r="8" spans="1:4" ht="23.25" customHeight="1">
      <c r="A8" s="43" t="s">
        <v>127</v>
      </c>
      <c r="B8" s="37" t="s">
        <v>109</v>
      </c>
      <c r="C8" s="38">
        <f>'GLASS VISION'!N10</f>
        <v>322.95809491002683</v>
      </c>
      <c r="D8" s="40">
        <f t="shared" si="0"/>
        <v>-29.493010095857016</v>
      </c>
    </row>
    <row r="9" spans="1:4" ht="23.25" customHeight="1">
      <c r="A9" s="43" t="s">
        <v>128</v>
      </c>
      <c r="B9" s="37" t="s">
        <v>74</v>
      </c>
      <c r="C9" s="38">
        <f>'ŠNEČEK TEAM'!N10</f>
        <v>321.54460273055844</v>
      </c>
      <c r="D9" s="40">
        <f t="shared" si="0"/>
        <v>-30.90650227532541</v>
      </c>
    </row>
    <row r="10" spans="1:4" ht="23.25" customHeight="1">
      <c r="A10" s="43" t="s">
        <v>129</v>
      </c>
      <c r="B10" s="37" t="s">
        <v>175</v>
      </c>
      <c r="C10" s="38">
        <f>'BOD ZLOMU'!N10</f>
        <v>300.32625681617554</v>
      </c>
      <c r="D10" s="40">
        <f t="shared" si="0"/>
        <v>-52.1248481897083</v>
      </c>
    </row>
    <row r="11" spans="1:4" ht="23.25" customHeight="1">
      <c r="A11" s="43" t="s">
        <v>130</v>
      </c>
      <c r="B11" s="36" t="s">
        <v>95</v>
      </c>
      <c r="C11" s="38">
        <f>'K3 SPORT VÝBĚR'!N10</f>
        <v>294.6394381861882</v>
      </c>
      <c r="D11" s="40">
        <f t="shared" si="0"/>
        <v>-57.81166681969563</v>
      </c>
    </row>
    <row r="12" spans="1:4" ht="23.25" customHeight="1">
      <c r="A12" s="43" t="s">
        <v>131</v>
      </c>
      <c r="B12" s="36" t="s">
        <v>189</v>
      </c>
      <c r="C12" s="38">
        <f>'DRAHÉ, TETY A JÁ'!N10</f>
        <v>294.18193218676623</v>
      </c>
      <c r="D12" s="40">
        <f t="shared" si="0"/>
        <v>-58.269172819117614</v>
      </c>
    </row>
    <row r="13" spans="1:4" ht="23.25" customHeight="1">
      <c r="A13" s="43" t="s">
        <v>132</v>
      </c>
      <c r="B13" s="37" t="s">
        <v>112</v>
      </c>
      <c r="C13" s="38">
        <f>'SK TERMIT'!N10</f>
        <v>214.07844997689767</v>
      </c>
      <c r="D13" s="40">
        <f t="shared" si="0"/>
        <v>-138.37265502898617</v>
      </c>
    </row>
    <row r="14" spans="1:4" ht="23.25" customHeight="1">
      <c r="A14" s="43" t="s">
        <v>133</v>
      </c>
      <c r="B14" s="37" t="s">
        <v>72</v>
      </c>
      <c r="C14" s="38">
        <f>'PARDAL´S TEAM'!N10</f>
        <v>205.1598408933211</v>
      </c>
      <c r="D14" s="40">
        <f t="shared" si="0"/>
        <v>-147.29126411256274</v>
      </c>
    </row>
    <row r="15" spans="1:4" ht="23.25" customHeight="1">
      <c r="A15" s="43" t="s">
        <v>134</v>
      </c>
      <c r="B15" s="37" t="s">
        <v>182</v>
      </c>
      <c r="C15" s="38">
        <f>KáDr!N10</f>
        <v>195.09761663375326</v>
      </c>
      <c r="D15" s="40">
        <f t="shared" si="0"/>
        <v>-157.35348837213058</v>
      </c>
    </row>
    <row r="16" spans="1:4" ht="23.25" customHeight="1">
      <c r="A16" s="43" t="s">
        <v>135</v>
      </c>
      <c r="B16" s="37" t="s">
        <v>62</v>
      </c>
      <c r="C16" s="38">
        <f>'NÁHRADNÍ TERMÍN - JUNIORKA'!N10</f>
        <v>106.13708483181722</v>
      </c>
      <c r="D16" s="40">
        <f t="shared" si="0"/>
        <v>-246.31402017406663</v>
      </c>
    </row>
    <row r="17" spans="1:4" ht="23.25" customHeight="1">
      <c r="A17" s="43" t="s">
        <v>136</v>
      </c>
      <c r="B17" s="37" t="s">
        <v>79</v>
      </c>
      <c r="C17" s="38">
        <f>'CHEECHOO TEAM'!N10</f>
        <v>103.25463057195198</v>
      </c>
      <c r="D17" s="40">
        <f t="shared" si="0"/>
        <v>-249.19647443393188</v>
      </c>
    </row>
    <row r="18" spans="1:4" ht="23.25" customHeight="1">
      <c r="A18" s="43" t="s">
        <v>137</v>
      </c>
      <c r="B18" s="37" t="s">
        <v>54</v>
      </c>
      <c r="C18" s="38">
        <f>'SOKOLÍ PERO'!N10</f>
        <v>97.30877127361138</v>
      </c>
      <c r="D18" s="40">
        <f t="shared" si="0"/>
        <v>-255.14233373227245</v>
      </c>
    </row>
    <row r="19" spans="1:4" ht="23.25" customHeight="1">
      <c r="A19" s="43" t="s">
        <v>138</v>
      </c>
      <c r="B19" s="37" t="s">
        <v>37</v>
      </c>
      <c r="C19" s="38">
        <f>'JEN TAK TAK'!N10</f>
        <v>0</v>
      </c>
      <c r="D19" s="40">
        <f t="shared" si="0"/>
        <v>-352.45110500588385</v>
      </c>
    </row>
    <row r="20" spans="1:4" ht="23.25" customHeight="1">
      <c r="A20" s="43" t="s">
        <v>139</v>
      </c>
      <c r="B20" s="37" t="s">
        <v>96</v>
      </c>
      <c r="C20" s="38">
        <f>'K3 SPORT TROSKY'!N10</f>
        <v>0</v>
      </c>
      <c r="D20" s="40">
        <f t="shared" si="0"/>
        <v>-352.45110500588385</v>
      </c>
    </row>
    <row r="21" spans="1:4" ht="23.25" customHeight="1">
      <c r="A21" s="43" t="s">
        <v>140</v>
      </c>
      <c r="B21" s="37" t="s">
        <v>45</v>
      </c>
      <c r="C21" s="38">
        <f>'OKLAHOMA TEAM'!N10</f>
        <v>0</v>
      </c>
      <c r="D21" s="40">
        <f t="shared" si="0"/>
        <v>-352.45110500588385</v>
      </c>
    </row>
    <row r="22" spans="1:4" ht="23.25" customHeight="1">
      <c r="A22" s="43" t="s">
        <v>141</v>
      </c>
      <c r="B22" s="37" t="s">
        <v>118</v>
      </c>
      <c r="C22" s="38">
        <f>'SAJDA TEAM'!N10</f>
        <v>0</v>
      </c>
      <c r="D22" s="40">
        <f t="shared" si="0"/>
        <v>-352.45110500588385</v>
      </c>
    </row>
    <row r="23" spans="1:4" ht="23.25" customHeight="1">
      <c r="A23" s="43" t="s">
        <v>186</v>
      </c>
      <c r="B23" s="37" t="s">
        <v>102</v>
      </c>
      <c r="C23" s="38">
        <f>VĚTROPLAŠI!N10</f>
        <v>0</v>
      </c>
      <c r="D23" s="40">
        <f t="shared" si="0"/>
        <v>-352.45110500588385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F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92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3" t="s">
        <v>3</v>
      </c>
      <c r="C3" s="54">
        <f>'PROPÁNAJÁNA TEAM'!O10</f>
        <v>262.473491773309</v>
      </c>
      <c r="D3" s="55">
        <f aca="true" t="shared" si="0" ref="D3:D23">C3-C$3</f>
        <v>0</v>
      </c>
    </row>
    <row r="4" spans="1:6" ht="23.25" customHeight="1">
      <c r="A4" s="43" t="s">
        <v>123</v>
      </c>
      <c r="B4" s="53" t="s">
        <v>66</v>
      </c>
      <c r="C4" s="54">
        <f>'NÁHRADNÍ TERMÍN'!O10</f>
        <v>249.54844606946983</v>
      </c>
      <c r="D4" s="55">
        <f t="shared" si="0"/>
        <v>-12.925045703839146</v>
      </c>
      <c r="E4" s="4"/>
      <c r="F4" s="5"/>
    </row>
    <row r="5" spans="1:4" ht="23.25" customHeight="1">
      <c r="A5" s="43" t="s">
        <v>124</v>
      </c>
      <c r="B5" s="53" t="s">
        <v>4</v>
      </c>
      <c r="C5" s="54">
        <f>'ŠVANDA TEAM'!O10</f>
        <v>246.78793418647163</v>
      </c>
      <c r="D5" s="55">
        <f t="shared" si="0"/>
        <v>-15.685557586837348</v>
      </c>
    </row>
    <row r="6" spans="1:4" ht="23.25" customHeight="1">
      <c r="A6" s="43" t="s">
        <v>125</v>
      </c>
      <c r="B6" s="36" t="s">
        <v>156</v>
      </c>
      <c r="C6" s="38">
        <f>'K3 SPORT HVĚZDY'!O10</f>
        <v>241.3400365630713</v>
      </c>
      <c r="D6" s="40">
        <f t="shared" si="0"/>
        <v>-21.133455210237685</v>
      </c>
    </row>
    <row r="7" spans="1:4" ht="23.25" customHeight="1">
      <c r="A7" s="43" t="s">
        <v>126</v>
      </c>
      <c r="B7" s="37" t="s">
        <v>112</v>
      </c>
      <c r="C7" s="38">
        <f>'SK TERMIT'!O10</f>
        <v>240.71846435100548</v>
      </c>
      <c r="D7" s="40">
        <f t="shared" si="0"/>
        <v>-21.7550274223035</v>
      </c>
    </row>
    <row r="8" spans="1:4" ht="23.25" customHeight="1">
      <c r="A8" s="43" t="s">
        <v>127</v>
      </c>
      <c r="B8" s="37" t="s">
        <v>59</v>
      </c>
      <c r="C8" s="38">
        <f>'SK METEOR BRNO'!O10</f>
        <v>236.34917733089577</v>
      </c>
      <c r="D8" s="40">
        <f t="shared" si="0"/>
        <v>-26.12431444241321</v>
      </c>
    </row>
    <row r="9" spans="1:4" ht="23.25" customHeight="1">
      <c r="A9" s="43" t="s">
        <v>128</v>
      </c>
      <c r="B9" s="37" t="s">
        <v>109</v>
      </c>
      <c r="C9" s="38">
        <f>'GLASS VISION'!O10</f>
        <v>228.94515539305303</v>
      </c>
      <c r="D9" s="40">
        <f t="shared" si="0"/>
        <v>-33.52833638025595</v>
      </c>
    </row>
    <row r="10" spans="1:4" ht="23.25" customHeight="1">
      <c r="A10" s="43" t="s">
        <v>129</v>
      </c>
      <c r="B10" s="36" t="s">
        <v>189</v>
      </c>
      <c r="C10" s="38">
        <f>'DRAHÉ, TETY A JÁ'!O10</f>
        <v>228.0310786106033</v>
      </c>
      <c r="D10" s="40">
        <f t="shared" si="0"/>
        <v>-34.44241316270569</v>
      </c>
    </row>
    <row r="11" spans="1:4" ht="23.25" customHeight="1">
      <c r="A11" s="43" t="s">
        <v>130</v>
      </c>
      <c r="B11" s="37" t="s">
        <v>175</v>
      </c>
      <c r="C11" s="38">
        <f>'BOD ZLOMU'!O10</f>
        <v>224.00914076782448</v>
      </c>
      <c r="D11" s="40">
        <f t="shared" si="0"/>
        <v>-38.4643510054845</v>
      </c>
    </row>
    <row r="12" spans="1:4" ht="23.25" customHeight="1">
      <c r="A12" s="43" t="s">
        <v>131</v>
      </c>
      <c r="B12" s="37" t="s">
        <v>74</v>
      </c>
      <c r="C12" s="38">
        <f>'ŠNEČEK TEAM'!O10</f>
        <v>217.48263254113343</v>
      </c>
      <c r="D12" s="40">
        <f t="shared" si="0"/>
        <v>-44.99085923217555</v>
      </c>
    </row>
    <row r="13" spans="1:4" ht="23.25" customHeight="1">
      <c r="A13" s="43" t="s">
        <v>132</v>
      </c>
      <c r="B13" s="36" t="s">
        <v>95</v>
      </c>
      <c r="C13" s="38">
        <f>'K3 SPORT VÝBĚR'!O10</f>
        <v>210.22486288848262</v>
      </c>
      <c r="D13" s="40">
        <f t="shared" si="0"/>
        <v>-52.24862888482636</v>
      </c>
    </row>
    <row r="14" spans="1:4" ht="23.25" customHeight="1">
      <c r="A14" s="43" t="s">
        <v>133</v>
      </c>
      <c r="B14" s="37" t="s">
        <v>72</v>
      </c>
      <c r="C14" s="38">
        <f>'PARDAL´S TEAM'!O10</f>
        <v>207.35466179159047</v>
      </c>
      <c r="D14" s="40">
        <f t="shared" si="0"/>
        <v>-55.118829981718505</v>
      </c>
    </row>
    <row r="15" spans="1:4" ht="23.25" customHeight="1">
      <c r="A15" s="43" t="s">
        <v>134</v>
      </c>
      <c r="B15" s="37" t="s">
        <v>96</v>
      </c>
      <c r="C15" s="38">
        <f>'K3 SPORT TROSKY'!O10</f>
        <v>151.37477148080438</v>
      </c>
      <c r="D15" s="40">
        <f t="shared" si="0"/>
        <v>-111.0987202925046</v>
      </c>
    </row>
    <row r="16" spans="1:4" ht="23.25" customHeight="1">
      <c r="A16" s="43" t="s">
        <v>135</v>
      </c>
      <c r="B16" s="37" t="s">
        <v>54</v>
      </c>
      <c r="C16" s="38">
        <f>'SOKOLÍ PERO'!O10</f>
        <v>138.6508226691042</v>
      </c>
      <c r="D16" s="40">
        <f t="shared" si="0"/>
        <v>-123.82266910420478</v>
      </c>
    </row>
    <row r="17" spans="1:4" ht="23.25" customHeight="1">
      <c r="A17" s="43" t="s">
        <v>136</v>
      </c>
      <c r="B17" s="37" t="s">
        <v>182</v>
      </c>
      <c r="C17" s="38">
        <f>KáDr!O10</f>
        <v>126.18281535648995</v>
      </c>
      <c r="D17" s="40">
        <f t="shared" si="0"/>
        <v>-136.29067641681903</v>
      </c>
    </row>
    <row r="18" spans="1:4" ht="23.25" customHeight="1">
      <c r="A18" s="43" t="s">
        <v>137</v>
      </c>
      <c r="B18" s="37" t="s">
        <v>62</v>
      </c>
      <c r="C18" s="38">
        <f>'NÁHRADNÍ TERMÍN - JUNIORKA'!O10</f>
        <v>110.42413162705665</v>
      </c>
      <c r="D18" s="40">
        <f t="shared" si="0"/>
        <v>-152.04936014625233</v>
      </c>
    </row>
    <row r="19" spans="1:4" ht="23.25" customHeight="1">
      <c r="A19" s="43" t="s">
        <v>138</v>
      </c>
      <c r="B19" s="37" t="s">
        <v>118</v>
      </c>
      <c r="C19" s="38">
        <f>'SAJDA TEAM'!O10</f>
        <v>81.90310786106032</v>
      </c>
      <c r="D19" s="40">
        <f t="shared" si="0"/>
        <v>-180.57038391224864</v>
      </c>
    </row>
    <row r="20" spans="1:4" ht="23.25" customHeight="1">
      <c r="A20" s="43" t="s">
        <v>139</v>
      </c>
      <c r="B20" s="37" t="s">
        <v>79</v>
      </c>
      <c r="C20" s="38">
        <f>'CHEECHOO TEAM'!O10</f>
        <v>0</v>
      </c>
      <c r="D20" s="40">
        <f t="shared" si="0"/>
        <v>-262.473491773309</v>
      </c>
    </row>
    <row r="21" spans="1:4" ht="23.25" customHeight="1">
      <c r="A21" s="43" t="s">
        <v>140</v>
      </c>
      <c r="B21" s="37" t="s">
        <v>37</v>
      </c>
      <c r="C21" s="38">
        <f>'JEN TAK TAK'!O10</f>
        <v>0</v>
      </c>
      <c r="D21" s="40">
        <f t="shared" si="0"/>
        <v>-262.473491773309</v>
      </c>
    </row>
    <row r="22" spans="1:4" ht="23.25" customHeight="1">
      <c r="A22" s="43" t="s">
        <v>141</v>
      </c>
      <c r="B22" s="37" t="s">
        <v>45</v>
      </c>
      <c r="C22" s="38">
        <f>'OKLAHOMA TEAM'!O10</f>
        <v>0</v>
      </c>
      <c r="D22" s="40">
        <f t="shared" si="0"/>
        <v>-262.473491773309</v>
      </c>
    </row>
    <row r="23" spans="1:4" ht="23.25" customHeight="1">
      <c r="A23" s="43" t="s">
        <v>186</v>
      </c>
      <c r="B23" s="37" t="s">
        <v>102</v>
      </c>
      <c r="C23" s="38">
        <f>VĚTROPLAŠI!O10</f>
        <v>0</v>
      </c>
      <c r="D23" s="40">
        <f t="shared" si="0"/>
        <v>-262.473491773309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J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94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7" ht="23.25" customHeight="1">
      <c r="A3" s="43" t="s">
        <v>122</v>
      </c>
      <c r="B3" s="65" t="s">
        <v>156</v>
      </c>
      <c r="C3" s="54">
        <f>'K3 SPORT HVĚZDY'!P10</f>
        <v>254.82977079245728</v>
      </c>
      <c r="D3" s="55">
        <f aca="true" t="shared" si="0" ref="D3:D23">C3-C$3</f>
        <v>0</v>
      </c>
      <c r="F3" s="8"/>
      <c r="G3" s="9"/>
    </row>
    <row r="4" spans="1:10" ht="23.25" customHeight="1">
      <c r="A4" s="43" t="s">
        <v>123</v>
      </c>
      <c r="B4" s="66" t="s">
        <v>4</v>
      </c>
      <c r="C4" s="54">
        <f>'ŠVANDA TEAM'!P10</f>
        <v>208.98735504171344</v>
      </c>
      <c r="D4" s="55">
        <f t="shared" si="0"/>
        <v>-45.84241575074384</v>
      </c>
      <c r="H4" s="15"/>
      <c r="I4" s="9"/>
      <c r="J4" s="13"/>
    </row>
    <row r="5" spans="1:4" ht="23.25" customHeight="1">
      <c r="A5" s="43" t="s">
        <v>124</v>
      </c>
      <c r="B5" s="65" t="s">
        <v>95</v>
      </c>
      <c r="C5" s="54">
        <f>'K3 SPORT VÝBĚR'!P10</f>
        <v>208.52485736736043</v>
      </c>
      <c r="D5" s="55">
        <f t="shared" si="0"/>
        <v>-46.304913425096856</v>
      </c>
    </row>
    <row r="6" spans="1:4" ht="23.25" customHeight="1">
      <c r="A6" s="43" t="s">
        <v>125</v>
      </c>
      <c r="B6" s="60" t="s">
        <v>66</v>
      </c>
      <c r="C6" s="38">
        <f>'NÁHRADNÍ TERMÍN'!P10</f>
        <v>205.2326497119954</v>
      </c>
      <c r="D6" s="40">
        <f t="shared" si="0"/>
        <v>-49.597121080461875</v>
      </c>
    </row>
    <row r="7" spans="1:4" ht="23.25" customHeight="1">
      <c r="A7" s="43" t="s">
        <v>126</v>
      </c>
      <c r="B7" s="60" t="s">
        <v>3</v>
      </c>
      <c r="C7" s="38">
        <f>'PROPÁNAJÁNA TEAM'!P10</f>
        <v>193.7422769510565</v>
      </c>
      <c r="D7" s="40">
        <f t="shared" si="0"/>
        <v>-61.08749384140077</v>
      </c>
    </row>
    <row r="8" spans="1:4" ht="23.25" customHeight="1">
      <c r="A8" s="43" t="s">
        <v>127</v>
      </c>
      <c r="B8" s="60" t="s">
        <v>112</v>
      </c>
      <c r="C8" s="38">
        <f>'SK TERMIT'!P10</f>
        <v>183.64882570547417</v>
      </c>
      <c r="D8" s="40">
        <f t="shared" si="0"/>
        <v>-71.18094508698312</v>
      </c>
    </row>
    <row r="9" spans="1:8" ht="23.25" customHeight="1">
      <c r="A9" s="43" t="s">
        <v>128</v>
      </c>
      <c r="B9" s="60" t="s">
        <v>59</v>
      </c>
      <c r="C9" s="38">
        <f>'SK METEOR BRNO'!P10</f>
        <v>180.70914704093764</v>
      </c>
      <c r="D9" s="40">
        <f t="shared" si="0"/>
        <v>-74.12062375151964</v>
      </c>
      <c r="F9" s="16"/>
      <c r="G9" s="9"/>
      <c r="H9" s="13"/>
    </row>
    <row r="10" spans="1:4" ht="23.25" customHeight="1">
      <c r="A10" s="43" t="s">
        <v>129</v>
      </c>
      <c r="B10" s="60" t="s">
        <v>175</v>
      </c>
      <c r="C10" s="38">
        <f>'BOD ZLOMU'!P10</f>
        <v>167.9083365624257</v>
      </c>
      <c r="D10" s="40">
        <f t="shared" si="0"/>
        <v>-86.9214342300316</v>
      </c>
    </row>
    <row r="11" spans="1:4" ht="23.25" customHeight="1">
      <c r="A11" s="43" t="s">
        <v>130</v>
      </c>
      <c r="B11" s="60" t="s">
        <v>74</v>
      </c>
      <c r="C11" s="38">
        <f>'ŠNEČEK TEAM'!P10</f>
        <v>154.75608096529277</v>
      </c>
      <c r="D11" s="40">
        <f t="shared" si="0"/>
        <v>-100.07368982716451</v>
      </c>
    </row>
    <row r="12" spans="1:4" ht="23.25" customHeight="1">
      <c r="A12" s="43" t="s">
        <v>131</v>
      </c>
      <c r="B12" s="61" t="s">
        <v>189</v>
      </c>
      <c r="C12" s="38">
        <f>'DRAHÉ, TETY A JÁ'!P10</f>
        <v>147.24553989543978</v>
      </c>
      <c r="D12" s="40">
        <f t="shared" si="0"/>
        <v>-107.5842308970175</v>
      </c>
    </row>
    <row r="13" spans="1:4" ht="23.25" customHeight="1">
      <c r="A13" s="43" t="s">
        <v>132</v>
      </c>
      <c r="B13" s="60" t="s">
        <v>182</v>
      </c>
      <c r="C13" s="62">
        <f>KáDr!P10</f>
        <v>141.17905176016149</v>
      </c>
      <c r="D13" s="40">
        <f t="shared" si="0"/>
        <v>-113.6507190322958</v>
      </c>
    </row>
    <row r="14" spans="1:4" ht="23.25" customHeight="1">
      <c r="A14" s="43" t="s">
        <v>133</v>
      </c>
      <c r="B14" s="60" t="s">
        <v>62</v>
      </c>
      <c r="C14" s="38">
        <f>'NÁHRADNÍ TERMÍN - JUNIORKA'!P10</f>
        <v>131.76683605032213</v>
      </c>
      <c r="D14" s="40">
        <f t="shared" si="0"/>
        <v>-123.06293474213516</v>
      </c>
    </row>
    <row r="15" spans="1:4" ht="23.25" customHeight="1">
      <c r="A15" s="43" t="s">
        <v>134</v>
      </c>
      <c r="B15" s="60" t="s">
        <v>72</v>
      </c>
      <c r="C15" s="38">
        <f>'PARDAL´S TEAM'!P10</f>
        <v>122.187547770209</v>
      </c>
      <c r="D15" s="40">
        <f t="shared" si="0"/>
        <v>-132.6422230222483</v>
      </c>
    </row>
    <row r="16" spans="1:4" ht="23.25" customHeight="1">
      <c r="A16" s="43" t="s">
        <v>135</v>
      </c>
      <c r="B16" s="60" t="s">
        <v>109</v>
      </c>
      <c r="C16" s="38">
        <f>'GLASS VISION'!P10</f>
        <v>92.90032725496846</v>
      </c>
      <c r="D16" s="40">
        <f t="shared" si="0"/>
        <v>-161.92944353748882</v>
      </c>
    </row>
    <row r="17" spans="1:4" ht="23.25" customHeight="1">
      <c r="A17" s="43" t="s">
        <v>136</v>
      </c>
      <c r="B17" s="60" t="s">
        <v>54</v>
      </c>
      <c r="C17" s="38">
        <f>'SOKOLÍ PERO'!P10</f>
        <v>85.79591715400753</v>
      </c>
      <c r="D17" s="40">
        <f t="shared" si="0"/>
        <v>-169.03385363844976</v>
      </c>
    </row>
    <row r="18" spans="1:4" ht="23.25" customHeight="1">
      <c r="A18" s="43" t="s">
        <v>137</v>
      </c>
      <c r="B18" s="60" t="s">
        <v>96</v>
      </c>
      <c r="C18" s="38">
        <f>'K3 SPORT TROSKY'!P10</f>
        <v>36.470523447916065</v>
      </c>
      <c r="D18" s="40">
        <f t="shared" si="0"/>
        <v>-218.35924734454122</v>
      </c>
    </row>
    <row r="19" spans="1:4" ht="23.25" customHeight="1">
      <c r="A19" s="43" t="s">
        <v>138</v>
      </c>
      <c r="B19" s="60" t="s">
        <v>79</v>
      </c>
      <c r="C19" s="38">
        <f>'CHEECHOO TEAM'!P10</f>
        <v>0</v>
      </c>
      <c r="D19" s="40">
        <f t="shared" si="0"/>
        <v>-254.82977079245728</v>
      </c>
    </row>
    <row r="20" spans="1:4" ht="23.25" customHeight="1">
      <c r="A20" s="43" t="s">
        <v>139</v>
      </c>
      <c r="B20" s="60" t="s">
        <v>37</v>
      </c>
      <c r="C20" s="38">
        <f>'JEN TAK TAK'!P10</f>
        <v>0</v>
      </c>
      <c r="D20" s="40">
        <f t="shared" si="0"/>
        <v>-254.82977079245728</v>
      </c>
    </row>
    <row r="21" spans="1:4" ht="23.25" customHeight="1">
      <c r="A21" s="43" t="s">
        <v>140</v>
      </c>
      <c r="B21" s="60" t="s">
        <v>45</v>
      </c>
      <c r="C21" s="38">
        <f>'OKLAHOMA TEAM'!P10</f>
        <v>0</v>
      </c>
      <c r="D21" s="40">
        <f t="shared" si="0"/>
        <v>-254.82977079245728</v>
      </c>
    </row>
    <row r="22" spans="1:4" ht="23.25" customHeight="1">
      <c r="A22" s="43" t="s">
        <v>141</v>
      </c>
      <c r="B22" s="60" t="s">
        <v>118</v>
      </c>
      <c r="C22" s="38">
        <f>'SAJDA TEAM'!P10</f>
        <v>0</v>
      </c>
      <c r="D22" s="40">
        <f t="shared" si="0"/>
        <v>-254.82977079245728</v>
      </c>
    </row>
    <row r="23" spans="1:4" ht="23.25" customHeight="1">
      <c r="A23" s="43" t="s">
        <v>186</v>
      </c>
      <c r="B23" s="60" t="s">
        <v>102</v>
      </c>
      <c r="C23" s="38">
        <f>VĚTROPLAŠI!P10</f>
        <v>0</v>
      </c>
      <c r="D23" s="40">
        <f t="shared" si="0"/>
        <v>-254.82977079245728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93</v>
      </c>
      <c r="B1" s="68"/>
      <c r="C1" s="68"/>
      <c r="D1" s="69"/>
    </row>
    <row r="2" spans="1:4" ht="12.75" customHeight="1">
      <c r="A2" s="42"/>
      <c r="B2" s="42" t="s">
        <v>0</v>
      </c>
      <c r="C2" s="42" t="s">
        <v>1</v>
      </c>
      <c r="D2" s="42" t="s">
        <v>2</v>
      </c>
    </row>
    <row r="3" spans="1:7" ht="23.25" customHeight="1">
      <c r="A3" s="43" t="s">
        <v>122</v>
      </c>
      <c r="B3" s="53" t="s">
        <v>66</v>
      </c>
      <c r="C3" s="54">
        <f>'NÁHRADNÍ TERMÍN'!Q10</f>
        <v>200.51552795031057</v>
      </c>
      <c r="D3" s="55">
        <f aca="true" t="shared" si="0" ref="D3:D23">C3-C$3</f>
        <v>0</v>
      </c>
      <c r="F3" s="8"/>
      <c r="G3" s="9"/>
    </row>
    <row r="4" spans="1:9" ht="23.25" customHeight="1">
      <c r="A4" s="43" t="s">
        <v>123</v>
      </c>
      <c r="B4" s="53" t="s">
        <v>112</v>
      </c>
      <c r="C4" s="54">
        <f>'SK TERMIT'!Q10</f>
        <v>195.54658385093168</v>
      </c>
      <c r="D4" s="55">
        <f t="shared" si="0"/>
        <v>-4.968944099378888</v>
      </c>
      <c r="H4" s="4"/>
      <c r="I4" s="5"/>
    </row>
    <row r="5" spans="1:4" ht="23.25" customHeight="1">
      <c r="A5" s="43" t="s">
        <v>124</v>
      </c>
      <c r="B5" s="53" t="s">
        <v>3</v>
      </c>
      <c r="C5" s="54">
        <f>'PROPÁNAJÁNA TEAM'!Q10</f>
        <v>189.95652173913044</v>
      </c>
      <c r="D5" s="55">
        <f t="shared" si="0"/>
        <v>-10.559006211180133</v>
      </c>
    </row>
    <row r="6" spans="1:4" ht="23.25" customHeight="1">
      <c r="A6" s="43" t="s">
        <v>125</v>
      </c>
      <c r="B6" s="37" t="s">
        <v>45</v>
      </c>
      <c r="C6" s="38">
        <f>'OKLAHOMA TEAM'!Q10</f>
        <v>188.09316770186336</v>
      </c>
      <c r="D6" s="40">
        <f t="shared" si="0"/>
        <v>-12.422360248447205</v>
      </c>
    </row>
    <row r="7" spans="1:4" ht="23.25" customHeight="1">
      <c r="A7" s="43" t="s">
        <v>126</v>
      </c>
      <c r="B7" s="37" t="s">
        <v>72</v>
      </c>
      <c r="C7" s="38">
        <f>'PARDAL´S TEAM'!Q10</f>
        <v>180.01863354037266</v>
      </c>
      <c r="D7" s="40">
        <f t="shared" si="0"/>
        <v>-20.49689440993791</v>
      </c>
    </row>
    <row r="8" spans="1:4" ht="23.25" customHeight="1">
      <c r="A8" s="43" t="s">
        <v>127</v>
      </c>
      <c r="B8" s="37" t="s">
        <v>175</v>
      </c>
      <c r="C8" s="38">
        <f>'BOD ZLOMU'!Q10</f>
        <v>178.77639751552795</v>
      </c>
      <c r="D8" s="40">
        <f t="shared" si="0"/>
        <v>-21.739130434782624</v>
      </c>
    </row>
    <row r="9" spans="1:6" ht="23.25" customHeight="1">
      <c r="A9" s="43" t="s">
        <v>128</v>
      </c>
      <c r="B9" s="37" t="s">
        <v>4</v>
      </c>
      <c r="C9" s="38">
        <f>'ŠVANDA TEAM'!Q10</f>
        <v>170.0807453416149</v>
      </c>
      <c r="D9" s="40">
        <f t="shared" si="0"/>
        <v>-30.434782608695684</v>
      </c>
      <c r="F9" s="7"/>
    </row>
    <row r="10" spans="1:4" ht="23.25" customHeight="1">
      <c r="A10" s="43" t="s">
        <v>129</v>
      </c>
      <c r="B10" s="36" t="s">
        <v>189</v>
      </c>
      <c r="C10" s="38">
        <f>'DRAHÉ, TETY A JÁ'!Q10</f>
        <v>155.79503105590064</v>
      </c>
      <c r="D10" s="40">
        <f t="shared" si="0"/>
        <v>-44.72049689440993</v>
      </c>
    </row>
    <row r="11" spans="1:4" ht="23.25" customHeight="1">
      <c r="A11" s="43" t="s">
        <v>130</v>
      </c>
      <c r="B11" s="37" t="s">
        <v>54</v>
      </c>
      <c r="C11" s="38">
        <f>'SOKOLÍ PERO'!Q10</f>
        <v>149.58385093167703</v>
      </c>
      <c r="D11" s="40">
        <f t="shared" si="0"/>
        <v>-50.931677018633536</v>
      </c>
    </row>
    <row r="12" spans="1:4" ht="23.25" customHeight="1">
      <c r="A12" s="43" t="s">
        <v>131</v>
      </c>
      <c r="B12" s="36" t="s">
        <v>156</v>
      </c>
      <c r="C12" s="38">
        <f>'K3 SPORT HVĚZDY'!Q10</f>
        <v>140.88819875776397</v>
      </c>
      <c r="D12" s="40">
        <f t="shared" si="0"/>
        <v>-59.6273291925466</v>
      </c>
    </row>
    <row r="13" spans="1:4" ht="23.25" customHeight="1">
      <c r="A13" s="43" t="s">
        <v>132</v>
      </c>
      <c r="B13" s="37" t="s">
        <v>74</v>
      </c>
      <c r="C13" s="38">
        <f>'ŠNEČEK TEAM'!Q10</f>
        <v>139.02484472049687</v>
      </c>
      <c r="D13" s="40">
        <f t="shared" si="0"/>
        <v>-61.4906832298137</v>
      </c>
    </row>
    <row r="14" spans="1:4" ht="23.25" customHeight="1">
      <c r="A14" s="43" t="s">
        <v>133</v>
      </c>
      <c r="B14" s="37" t="s">
        <v>37</v>
      </c>
      <c r="C14" s="38">
        <f>'JEN TAK TAK'!Q10</f>
        <v>129.08695652173913</v>
      </c>
      <c r="D14" s="40">
        <f t="shared" si="0"/>
        <v>-71.42857142857144</v>
      </c>
    </row>
    <row r="15" spans="1:4" ht="23.25" customHeight="1">
      <c r="A15" s="43" t="s">
        <v>134</v>
      </c>
      <c r="B15" s="37" t="s">
        <v>109</v>
      </c>
      <c r="C15" s="38">
        <f>'GLASS VISION'!Q10</f>
        <v>126.60248447204968</v>
      </c>
      <c r="D15" s="40">
        <f t="shared" si="0"/>
        <v>-73.91304347826089</v>
      </c>
    </row>
    <row r="16" spans="1:4" ht="23.25" customHeight="1">
      <c r="A16" s="43" t="s">
        <v>135</v>
      </c>
      <c r="B16" s="37" t="s">
        <v>59</v>
      </c>
      <c r="C16" s="38">
        <f>'SK METEOR BRNO'!Q10</f>
        <v>110.45341614906832</v>
      </c>
      <c r="D16" s="40">
        <f t="shared" si="0"/>
        <v>-90.06211180124225</v>
      </c>
    </row>
    <row r="17" spans="1:4" ht="23.25" customHeight="1">
      <c r="A17" s="43" t="s">
        <v>136</v>
      </c>
      <c r="B17" s="37" t="s">
        <v>182</v>
      </c>
      <c r="C17" s="38">
        <f>KáDr!Q10</f>
        <v>108.59006211180125</v>
      </c>
      <c r="D17" s="40">
        <f t="shared" si="0"/>
        <v>-91.92546583850933</v>
      </c>
    </row>
    <row r="18" spans="1:4" ht="23.25" customHeight="1">
      <c r="A18" s="43" t="s">
        <v>137</v>
      </c>
      <c r="B18" s="37" t="s">
        <v>118</v>
      </c>
      <c r="C18" s="38">
        <f>'SAJDA TEAM'!Q10</f>
        <v>100.13664596273293</v>
      </c>
      <c r="D18" s="40">
        <f t="shared" si="0"/>
        <v>-100.37888198757764</v>
      </c>
    </row>
    <row r="19" spans="1:4" ht="23.25" customHeight="1">
      <c r="A19" s="43" t="s">
        <v>138</v>
      </c>
      <c r="B19" s="36" t="s">
        <v>95</v>
      </c>
      <c r="C19" s="38">
        <f>'K3 SPORT VÝBĚR'!Q10</f>
        <v>89.95652173913044</v>
      </c>
      <c r="D19" s="40">
        <f t="shared" si="0"/>
        <v>-110.55900621118013</v>
      </c>
    </row>
    <row r="20" spans="1:4" ht="23.25" customHeight="1">
      <c r="A20" s="43" t="s">
        <v>139</v>
      </c>
      <c r="B20" s="37" t="s">
        <v>79</v>
      </c>
      <c r="C20" s="38">
        <f>'CHEECHOO TEAM'!Q10</f>
        <v>55.6583850931677</v>
      </c>
      <c r="D20" s="40">
        <f t="shared" si="0"/>
        <v>-144.85714285714286</v>
      </c>
    </row>
    <row r="21" spans="1:4" ht="23.25" customHeight="1">
      <c r="A21" s="43" t="s">
        <v>140</v>
      </c>
      <c r="B21" s="37" t="s">
        <v>62</v>
      </c>
      <c r="C21" s="38">
        <f>'NÁHRADNÍ TERMÍN - JUNIORKA'!Q10</f>
        <v>45.099378881987576</v>
      </c>
      <c r="D21" s="40">
        <f t="shared" si="0"/>
        <v>-155.416149068323</v>
      </c>
    </row>
    <row r="22" spans="1:4" ht="23.25" customHeight="1">
      <c r="A22" s="43" t="s">
        <v>141</v>
      </c>
      <c r="B22" s="37" t="s">
        <v>96</v>
      </c>
      <c r="C22" s="38">
        <f>'K3 SPORT TROSKY'!Q10</f>
        <v>37.024844720496894</v>
      </c>
      <c r="D22" s="40">
        <f t="shared" si="0"/>
        <v>-163.49068322981367</v>
      </c>
    </row>
    <row r="23" spans="1:4" ht="23.25" customHeight="1">
      <c r="A23" s="43" t="s">
        <v>186</v>
      </c>
      <c r="B23" s="37" t="s">
        <v>102</v>
      </c>
      <c r="C23" s="38">
        <f>VĚTROPLAŠI!Q10</f>
        <v>0</v>
      </c>
      <c r="D23" s="40">
        <f t="shared" si="0"/>
        <v>-200.51552795031057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R16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17" width="6.75390625" style="22" customWidth="1"/>
    <col min="18" max="18" width="7.875" style="22" customWidth="1"/>
  </cols>
  <sheetData>
    <row r="1" spans="1:18" ht="12.75">
      <c r="A1" s="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8" customHeight="1">
      <c r="A2" s="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>
        <f>SUM(R4:R9)</f>
        <v>3723.0500268659093</v>
      </c>
    </row>
    <row r="3" spans="1:18" s="18" customFormat="1" ht="45" customHeight="1">
      <c r="A3" s="48" t="s">
        <v>175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s="18" customFormat="1" ht="18">
      <c r="A4" s="33" t="s">
        <v>180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>
        <v>89.35026385224276</v>
      </c>
      <c r="O4" s="23"/>
      <c r="P4" s="23"/>
      <c r="Q4" s="23"/>
      <c r="R4" s="21">
        <f aca="true" t="shared" si="0" ref="R4:R9">SUM(B4:Q4)</f>
        <v>89.35026385224276</v>
      </c>
    </row>
    <row r="5" spans="1:18" s="18" customFormat="1" ht="18">
      <c r="A5" s="32" t="s">
        <v>178</v>
      </c>
      <c r="B5" s="23"/>
      <c r="C5" s="23"/>
      <c r="D5" s="23"/>
      <c r="E5" s="23">
        <v>48.691625218443335</v>
      </c>
      <c r="F5" s="23"/>
      <c r="G5" s="23"/>
      <c r="H5" s="23"/>
      <c r="I5" s="23"/>
      <c r="J5" s="23"/>
      <c r="K5" s="23">
        <v>67.08587877593536</v>
      </c>
      <c r="L5" s="23"/>
      <c r="M5" s="23"/>
      <c r="N5" s="23"/>
      <c r="O5" s="23"/>
      <c r="P5" s="23">
        <v>43.58765640376775</v>
      </c>
      <c r="Q5" s="23">
        <v>40.75155279503105</v>
      </c>
      <c r="R5" s="21">
        <f t="shared" si="0"/>
        <v>200.11671319317747</v>
      </c>
    </row>
    <row r="6" spans="1:18" s="18" customFormat="1" ht="18">
      <c r="A6" s="33" t="s">
        <v>177</v>
      </c>
      <c r="B6" s="23">
        <v>81.90041249263408</v>
      </c>
      <c r="C6" s="23"/>
      <c r="D6" s="23"/>
      <c r="E6" s="23">
        <v>67.1320754716981</v>
      </c>
      <c r="F6" s="23">
        <v>84.79629629629629</v>
      </c>
      <c r="G6" s="23"/>
      <c r="H6" s="23"/>
      <c r="I6" s="23">
        <v>78.67101673671017</v>
      </c>
      <c r="J6" s="23"/>
      <c r="K6" s="23">
        <v>79.22006532649974</v>
      </c>
      <c r="L6" s="23"/>
      <c r="M6" s="23"/>
      <c r="N6" s="23"/>
      <c r="O6" s="23">
        <v>80.71480804387568</v>
      </c>
      <c r="P6" s="23">
        <v>60.74577457745775</v>
      </c>
      <c r="Q6" s="23">
        <v>101</v>
      </c>
      <c r="R6" s="21">
        <f t="shared" si="0"/>
        <v>634.1804489451717</v>
      </c>
    </row>
    <row r="7" spans="1:18" s="18" customFormat="1" ht="18">
      <c r="A7" s="33" t="s">
        <v>181</v>
      </c>
      <c r="B7" s="23"/>
      <c r="C7" s="23">
        <v>83.0627481443121</v>
      </c>
      <c r="D7" s="23">
        <v>71.58823529411765</v>
      </c>
      <c r="E7" s="23">
        <v>71.03442754203363</v>
      </c>
      <c r="F7" s="23">
        <v>87.11111111111111</v>
      </c>
      <c r="G7" s="23">
        <v>106.50229837024655</v>
      </c>
      <c r="H7" s="23">
        <v>99.79083384197327</v>
      </c>
      <c r="I7" s="23"/>
      <c r="J7" s="23">
        <v>97.65780777812296</v>
      </c>
      <c r="K7" s="23"/>
      <c r="L7" s="23">
        <v>116.20107298535821</v>
      </c>
      <c r="M7" s="23">
        <v>110.7492090882945</v>
      </c>
      <c r="N7" s="23"/>
      <c r="O7" s="23"/>
      <c r="P7" s="23"/>
      <c r="Q7" s="23"/>
      <c r="R7" s="21">
        <f t="shared" si="0"/>
        <v>843.69774415557</v>
      </c>
    </row>
    <row r="8" spans="1:18" s="18" customFormat="1" ht="18">
      <c r="A8" s="33" t="s">
        <v>176</v>
      </c>
      <c r="B8" s="23">
        <v>69.95769039323048</v>
      </c>
      <c r="C8" s="23">
        <v>69.78474197260155</v>
      </c>
      <c r="D8" s="23">
        <v>68.0076726342711</v>
      </c>
      <c r="E8" s="23"/>
      <c r="F8" s="23"/>
      <c r="G8" s="23">
        <v>91.70072739868374</v>
      </c>
      <c r="H8" s="23">
        <v>87.75185225239632</v>
      </c>
      <c r="I8" s="23">
        <v>56.87684959244068</v>
      </c>
      <c r="J8" s="23">
        <v>83.43660038961755</v>
      </c>
      <c r="K8" s="23">
        <v>81.0646367009406</v>
      </c>
      <c r="L8" s="23">
        <v>109.82146542827658</v>
      </c>
      <c r="M8" s="23">
        <v>104.92226243130948</v>
      </c>
      <c r="N8" s="23">
        <v>109.76507092198582</v>
      </c>
      <c r="O8" s="23">
        <v>79.17915904936015</v>
      </c>
      <c r="P8" s="23">
        <v>63.57490558120017</v>
      </c>
      <c r="Q8" s="23">
        <v>37.024844720496894</v>
      </c>
      <c r="R8" s="21">
        <f t="shared" si="0"/>
        <v>1112.8684794668113</v>
      </c>
    </row>
    <row r="9" spans="1:18" s="18" customFormat="1" ht="18">
      <c r="A9" s="32" t="s">
        <v>179</v>
      </c>
      <c r="B9" s="23">
        <v>69.68401486988847</v>
      </c>
      <c r="C9" s="23"/>
      <c r="D9" s="23">
        <v>64.68286445012788</v>
      </c>
      <c r="E9" s="23"/>
      <c r="F9" s="23">
        <v>68.5925925925926</v>
      </c>
      <c r="G9" s="23">
        <v>88.40713813615335</v>
      </c>
      <c r="H9" s="23">
        <v>79.0549744679104</v>
      </c>
      <c r="I9" s="23">
        <v>53.37803815241599</v>
      </c>
      <c r="J9" s="23">
        <v>73.11797124438208</v>
      </c>
      <c r="K9" s="23"/>
      <c r="L9" s="23">
        <v>94.80157741801577</v>
      </c>
      <c r="M9" s="23">
        <v>85.79111020491385</v>
      </c>
      <c r="N9" s="23">
        <v>101.21092204194697</v>
      </c>
      <c r="O9" s="23">
        <v>64.11517367458866</v>
      </c>
      <c r="P9" s="23"/>
      <c r="Q9" s="23"/>
      <c r="R9" s="21">
        <f t="shared" si="0"/>
        <v>842.8363772529359</v>
      </c>
    </row>
    <row r="10" spans="1:18" ht="19.5" customHeight="1">
      <c r="A10" s="3"/>
      <c r="B10" s="17">
        <f aca="true" t="shared" si="1" ref="B10:Q10">SUM(B4,B5,B6,B7,B8,B9)</f>
        <v>221.54211775575303</v>
      </c>
      <c r="C10" s="17">
        <f t="shared" si="1"/>
        <v>152.84749011691366</v>
      </c>
      <c r="D10" s="17">
        <f t="shared" si="1"/>
        <v>204.27877237851663</v>
      </c>
      <c r="E10" s="17">
        <f t="shared" si="1"/>
        <v>186.85812823217506</v>
      </c>
      <c r="F10" s="17">
        <f t="shared" si="1"/>
        <v>240.5</v>
      </c>
      <c r="G10" s="17">
        <f t="shared" si="1"/>
        <v>286.6101639050836</v>
      </c>
      <c r="H10" s="17">
        <f t="shared" si="1"/>
        <v>266.59766056228</v>
      </c>
      <c r="I10" s="17">
        <f t="shared" si="1"/>
        <v>188.92590448156685</v>
      </c>
      <c r="J10" s="17">
        <f t="shared" si="1"/>
        <v>254.21237941212257</v>
      </c>
      <c r="K10" s="17">
        <f t="shared" si="1"/>
        <v>227.37058080337567</v>
      </c>
      <c r="L10" s="17">
        <f t="shared" si="1"/>
        <v>320.82411583165054</v>
      </c>
      <c r="M10" s="17">
        <f t="shared" si="1"/>
        <v>301.4625817245178</v>
      </c>
      <c r="N10" s="17">
        <f t="shared" si="1"/>
        <v>300.32625681617554</v>
      </c>
      <c r="O10" s="17">
        <f t="shared" si="1"/>
        <v>224.00914076782448</v>
      </c>
      <c r="P10" s="17">
        <f t="shared" si="1"/>
        <v>167.9083365624257</v>
      </c>
      <c r="Q10" s="17">
        <f t="shared" si="1"/>
        <v>178.77639751552795</v>
      </c>
      <c r="R10" s="19"/>
    </row>
    <row r="16" ht="12.75">
      <c r="A16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3167.9791259140175</v>
      </c>
    </row>
    <row r="3" spans="1:18" ht="45" customHeight="1">
      <c r="A3" s="46" t="s">
        <v>189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2" t="s">
        <v>172</v>
      </c>
      <c r="B4" s="23">
        <v>71.92307692307693</v>
      </c>
      <c r="C4" s="23">
        <v>74.74449063858401</v>
      </c>
      <c r="D4" s="23">
        <v>47.547314578005114</v>
      </c>
      <c r="E4" s="23">
        <v>52.16112236042811</v>
      </c>
      <c r="F4" s="23">
        <v>69.51851851851852</v>
      </c>
      <c r="G4" s="23">
        <v>89.86162672966587</v>
      </c>
      <c r="H4" s="23">
        <v>83.77960246664014</v>
      </c>
      <c r="I4" s="23">
        <v>67.62221108047129</v>
      </c>
      <c r="J4" s="23"/>
      <c r="K4" s="23">
        <v>78.2709844875491</v>
      </c>
      <c r="L4" s="23">
        <v>40.69522897718206</v>
      </c>
      <c r="M4" s="23">
        <v>91.1893661893662</v>
      </c>
      <c r="N4" s="23">
        <v>101.04224240031584</v>
      </c>
      <c r="O4" s="23">
        <v>70.02010968921388</v>
      </c>
      <c r="P4" s="23">
        <v>49.931642688775106</v>
      </c>
      <c r="Q4" s="23"/>
      <c r="R4" s="12">
        <f aca="true" t="shared" si="0" ref="R4:R9">SUM(B4:Q4)</f>
        <v>988.3075377277922</v>
      </c>
    </row>
    <row r="5" spans="1:18" ht="19.5" customHeight="1">
      <c r="A5" s="33" t="s">
        <v>190</v>
      </c>
      <c r="B5" s="23"/>
      <c r="C5" s="23"/>
      <c r="D5" s="23"/>
      <c r="E5" s="23"/>
      <c r="F5" s="23"/>
      <c r="G5" s="23">
        <v>84.40572495332918</v>
      </c>
      <c r="H5" s="23">
        <v>76.97360911565792</v>
      </c>
      <c r="I5" s="23"/>
      <c r="J5" s="23">
        <v>68.23222594686546</v>
      </c>
      <c r="K5" s="23">
        <v>74.70524021930667</v>
      </c>
      <c r="L5" s="23">
        <v>33.26009987739601</v>
      </c>
      <c r="M5" s="23">
        <v>79.91297541210056</v>
      </c>
      <c r="N5" s="23">
        <v>98.17579086948285</v>
      </c>
      <c r="O5" s="23"/>
      <c r="P5" s="23">
        <v>47.22149038829747</v>
      </c>
      <c r="Q5" s="23"/>
      <c r="R5" s="12">
        <f t="shared" si="0"/>
        <v>562.887156782436</v>
      </c>
    </row>
    <row r="6" spans="1:18" ht="19.5" customHeight="1">
      <c r="A6" s="32" t="s">
        <v>173</v>
      </c>
      <c r="B6" s="23"/>
      <c r="C6" s="23"/>
      <c r="D6" s="23">
        <v>66.21739130434783</v>
      </c>
      <c r="E6" s="23"/>
      <c r="F6" s="23"/>
      <c r="G6" s="23"/>
      <c r="H6" s="23"/>
      <c r="I6" s="23"/>
      <c r="J6" s="23"/>
      <c r="K6" s="23"/>
      <c r="L6" s="23">
        <v>33.26009987739601</v>
      </c>
      <c r="M6" s="23"/>
      <c r="N6" s="23"/>
      <c r="O6" s="23"/>
      <c r="P6" s="23"/>
      <c r="Q6" s="23">
        <v>44.47826086956522</v>
      </c>
      <c r="R6" s="12">
        <f>SUM(B6:Q6)</f>
        <v>143.95575205130905</v>
      </c>
    </row>
    <row r="7" spans="1:18" ht="19.5" customHeight="1">
      <c r="A7" s="31" t="s">
        <v>12</v>
      </c>
      <c r="B7" s="23"/>
      <c r="C7" s="23">
        <v>72.40257140517375</v>
      </c>
      <c r="D7" s="23">
        <v>72.61125319693095</v>
      </c>
      <c r="E7" s="23">
        <v>54.43765133171912</v>
      </c>
      <c r="F7" s="23">
        <v>85.72222222222221</v>
      </c>
      <c r="G7" s="23"/>
      <c r="H7" s="23">
        <v>78.60710530192306</v>
      </c>
      <c r="I7" s="23">
        <v>66.59536432005918</v>
      </c>
      <c r="J7" s="23">
        <v>79.27798693471823</v>
      </c>
      <c r="K7" s="23"/>
      <c r="L7" s="23"/>
      <c r="M7" s="23">
        <v>90.82404238878465</v>
      </c>
      <c r="N7" s="23">
        <v>94.96389891696752</v>
      </c>
      <c r="O7" s="23">
        <v>84.20658135283364</v>
      </c>
      <c r="P7" s="23"/>
      <c r="Q7" s="23">
        <v>62.49068322981367</v>
      </c>
      <c r="R7" s="12">
        <f>SUM(B7:Q7)</f>
        <v>842.1393606011459</v>
      </c>
    </row>
    <row r="8" spans="1:18" ht="19.5" customHeight="1">
      <c r="A8" s="33" t="s">
        <v>80</v>
      </c>
      <c r="B8" s="23"/>
      <c r="C8" s="23">
        <v>60.83256141727421</v>
      </c>
      <c r="D8" s="23"/>
      <c r="E8" s="23">
        <v>35.36526375928394</v>
      </c>
      <c r="F8" s="23">
        <v>80.62962962962963</v>
      </c>
      <c r="G8" s="23"/>
      <c r="H8" s="23"/>
      <c r="I8" s="23">
        <v>55.689935064935064</v>
      </c>
      <c r="J8" s="23"/>
      <c r="K8" s="23">
        <v>71.59943079931048</v>
      </c>
      <c r="L8" s="23"/>
      <c r="M8" s="23"/>
      <c r="N8" s="23"/>
      <c r="O8" s="23">
        <v>73.80438756855575</v>
      </c>
      <c r="P8" s="23">
        <v>50.092406818367195</v>
      </c>
      <c r="Q8" s="23">
        <v>48.82608695652174</v>
      </c>
      <c r="R8" s="12">
        <f t="shared" si="0"/>
        <v>476.839702013878</v>
      </c>
    </row>
    <row r="9" spans="1:18" ht="19.5" customHeight="1">
      <c r="A9" s="32" t="s">
        <v>174</v>
      </c>
      <c r="B9" s="23"/>
      <c r="C9" s="23"/>
      <c r="D9" s="23"/>
      <c r="E9" s="23"/>
      <c r="F9" s="23"/>
      <c r="G9" s="23">
        <v>87.12062256809338</v>
      </c>
      <c r="H9" s="23"/>
      <c r="I9" s="23"/>
      <c r="J9" s="23">
        <v>66.72899416936264</v>
      </c>
      <c r="K9" s="23"/>
      <c r="L9" s="23"/>
      <c r="M9" s="23"/>
      <c r="N9" s="23"/>
      <c r="O9" s="23"/>
      <c r="P9" s="23"/>
      <c r="Q9" s="23"/>
      <c r="R9" s="12">
        <f t="shared" si="0"/>
        <v>153.84961673745602</v>
      </c>
    </row>
    <row r="10" spans="2:17" ht="19.5" customHeight="1">
      <c r="B10" s="17">
        <f aca="true" t="shared" si="1" ref="B10:Q10">SUM(B4,B5,B6,B7,B8,B9)</f>
        <v>71.92307692307693</v>
      </c>
      <c r="C10" s="17">
        <f t="shared" si="1"/>
        <v>207.97962346103196</v>
      </c>
      <c r="D10" s="17">
        <f t="shared" si="1"/>
        <v>186.3759590792839</v>
      </c>
      <c r="E10" s="17">
        <f t="shared" si="1"/>
        <v>141.96403745143118</v>
      </c>
      <c r="F10" s="17">
        <f t="shared" si="1"/>
        <v>235.87037037037038</v>
      </c>
      <c r="G10" s="17">
        <f t="shared" si="1"/>
        <v>261.38797425108845</v>
      </c>
      <c r="H10" s="17">
        <f t="shared" si="1"/>
        <v>239.3603168842211</v>
      </c>
      <c r="I10" s="17">
        <f t="shared" si="1"/>
        <v>189.90751046546552</v>
      </c>
      <c r="J10" s="17">
        <f t="shared" si="1"/>
        <v>214.23920705094633</v>
      </c>
      <c r="K10" s="17">
        <f t="shared" si="1"/>
        <v>224.57565550616624</v>
      </c>
      <c r="L10" s="17">
        <f t="shared" si="1"/>
        <v>107.21542873197407</v>
      </c>
      <c r="M10" s="17">
        <f t="shared" si="1"/>
        <v>261.92638399025145</v>
      </c>
      <c r="N10" s="17">
        <f t="shared" si="1"/>
        <v>294.18193218676623</v>
      </c>
      <c r="O10" s="17">
        <f t="shared" si="1"/>
        <v>228.0310786106033</v>
      </c>
      <c r="P10" s="17">
        <f t="shared" si="1"/>
        <v>147.24553989543978</v>
      </c>
      <c r="Q10" s="17">
        <f t="shared" si="1"/>
        <v>155.79503105590064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49" customWidth="1"/>
    <col min="5" max="16384" width="9.00390625" style="3" customWidth="1"/>
  </cols>
  <sheetData>
    <row r="1" spans="1:4" ht="31.5" customHeight="1">
      <c r="A1" s="67" t="s">
        <v>67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3" t="s">
        <v>59</v>
      </c>
      <c r="C3" s="56">
        <f>'SK METEOR BRNO'!B10</f>
        <v>296.4375970329481</v>
      </c>
      <c r="D3" s="55">
        <f aca="true" t="shared" si="0" ref="D3:D23">C3-C$3</f>
        <v>0</v>
      </c>
    </row>
    <row r="4" spans="1:8" ht="23.25" customHeight="1">
      <c r="A4" s="43" t="s">
        <v>123</v>
      </c>
      <c r="B4" s="53" t="s">
        <v>66</v>
      </c>
      <c r="C4" s="56">
        <f>'NÁHRADNÍ TERMÍN'!B10</f>
        <v>270.66400892443306</v>
      </c>
      <c r="D4" s="55">
        <f t="shared" si="0"/>
        <v>-25.773588108515014</v>
      </c>
      <c r="G4" s="4"/>
      <c r="H4" s="5"/>
    </row>
    <row r="5" spans="1:4" ht="23.25" customHeight="1">
      <c r="A5" s="43" t="s">
        <v>124</v>
      </c>
      <c r="B5" s="53" t="s">
        <v>154</v>
      </c>
      <c r="C5" s="56">
        <f>'ŠNEČEK TEAM'!B10</f>
        <v>234.6918733442269</v>
      </c>
      <c r="D5" s="55">
        <f t="shared" si="0"/>
        <v>-61.74572368872117</v>
      </c>
    </row>
    <row r="6" spans="1:4" ht="23.25" customHeight="1">
      <c r="A6" s="43" t="s">
        <v>125</v>
      </c>
      <c r="B6" s="37" t="s">
        <v>112</v>
      </c>
      <c r="C6" s="39">
        <f>'SK TERMIT'!B10</f>
        <v>232.31257796440434</v>
      </c>
      <c r="D6" s="40">
        <f t="shared" si="0"/>
        <v>-64.12501906854374</v>
      </c>
    </row>
    <row r="7" spans="1:4" ht="23.25" customHeight="1">
      <c r="A7" s="43" t="s">
        <v>126</v>
      </c>
      <c r="B7" s="37" t="s">
        <v>4</v>
      </c>
      <c r="C7" s="39">
        <f>'ŠVANDA TEAM'!B10</f>
        <v>231.92160106437353</v>
      </c>
      <c r="D7" s="40">
        <f t="shared" si="0"/>
        <v>-64.51599596857454</v>
      </c>
    </row>
    <row r="8" spans="1:4" ht="23.25" customHeight="1">
      <c r="A8" s="43" t="s">
        <v>127</v>
      </c>
      <c r="B8" s="37" t="s">
        <v>175</v>
      </c>
      <c r="C8" s="39">
        <f>'BOD ZLOMU'!B10</f>
        <v>221.54211775575303</v>
      </c>
      <c r="D8" s="40">
        <f t="shared" si="0"/>
        <v>-74.89547927719505</v>
      </c>
    </row>
    <row r="9" spans="1:4" ht="23.25" customHeight="1">
      <c r="A9" s="43" t="s">
        <v>128</v>
      </c>
      <c r="B9" s="37" t="s">
        <v>102</v>
      </c>
      <c r="C9" s="39">
        <f>VĚTROPLAŠI!B10</f>
        <v>217.71269497691236</v>
      </c>
      <c r="D9" s="40">
        <f t="shared" si="0"/>
        <v>-78.72490205603572</v>
      </c>
    </row>
    <row r="10" spans="1:4" ht="23.25" customHeight="1">
      <c r="A10" s="43" t="s">
        <v>129</v>
      </c>
      <c r="B10" s="37" t="s">
        <v>3</v>
      </c>
      <c r="C10" s="39">
        <f>'PROPÁNAJÁNA TEAM'!B10</f>
        <v>214.06442934085555</v>
      </c>
      <c r="D10" s="40">
        <f t="shared" si="0"/>
        <v>-82.37316769209252</v>
      </c>
    </row>
    <row r="11" spans="1:4" ht="23.25" customHeight="1">
      <c r="A11" s="43" t="s">
        <v>130</v>
      </c>
      <c r="B11" s="37" t="s">
        <v>62</v>
      </c>
      <c r="C11" s="39">
        <f>'NÁHRADNÍ TERMÍN - JUNIORKA'!B10</f>
        <v>193.3637859028407</v>
      </c>
      <c r="D11" s="40">
        <f t="shared" si="0"/>
        <v>-103.07381113010737</v>
      </c>
    </row>
    <row r="12" spans="1:4" ht="23.25" customHeight="1">
      <c r="A12" s="43" t="s">
        <v>131</v>
      </c>
      <c r="B12" s="36" t="s">
        <v>156</v>
      </c>
      <c r="C12" s="39">
        <f>'K3 SPORT HVĚZDY'!B10</f>
        <v>173.20546478254167</v>
      </c>
      <c r="D12" s="40">
        <f t="shared" si="0"/>
        <v>-123.23213225040641</v>
      </c>
    </row>
    <row r="13" spans="1:4" ht="23.25" customHeight="1">
      <c r="A13" s="43" t="s">
        <v>132</v>
      </c>
      <c r="B13" s="37" t="s">
        <v>109</v>
      </c>
      <c r="C13" s="39">
        <f>'GLASS VISION'!B10</f>
        <v>159.2831006357448</v>
      </c>
      <c r="D13" s="40">
        <f t="shared" si="0"/>
        <v>-137.15449639720327</v>
      </c>
    </row>
    <row r="14" spans="1:4" ht="23.25" customHeight="1">
      <c r="A14" s="43" t="s">
        <v>133</v>
      </c>
      <c r="B14" s="37" t="s">
        <v>72</v>
      </c>
      <c r="C14" s="39">
        <f>'PARDAL´S TEAM'!B10</f>
        <v>159.02669194431263</v>
      </c>
      <c r="D14" s="40">
        <f t="shared" si="0"/>
        <v>-137.41090508863545</v>
      </c>
    </row>
    <row r="15" spans="1:4" ht="23.25" customHeight="1">
      <c r="A15" s="43" t="s">
        <v>134</v>
      </c>
      <c r="B15" s="37" t="s">
        <v>182</v>
      </c>
      <c r="C15" s="39">
        <f>KáDr!B10</f>
        <v>145.75566076741603</v>
      </c>
      <c r="D15" s="40">
        <f t="shared" si="0"/>
        <v>-150.68193626553204</v>
      </c>
    </row>
    <row r="16" spans="1:4" ht="23.25" customHeight="1">
      <c r="A16" s="43" t="s">
        <v>135</v>
      </c>
      <c r="B16" s="37" t="s">
        <v>96</v>
      </c>
      <c r="C16" s="39">
        <f>'K3 SPORT TROSKY'!B10</f>
        <v>125.36073004764218</v>
      </c>
      <c r="D16" s="40">
        <f t="shared" si="0"/>
        <v>-171.0768669853059</v>
      </c>
    </row>
    <row r="17" spans="1:4" ht="23.25" customHeight="1">
      <c r="A17" s="43" t="s">
        <v>136</v>
      </c>
      <c r="B17" s="36" t="s">
        <v>95</v>
      </c>
      <c r="C17" s="39">
        <f>'K3 SPORT VÝBĚR'!B10</f>
        <v>80.60834298957127</v>
      </c>
      <c r="D17" s="40">
        <f t="shared" si="0"/>
        <v>-215.8292540433768</v>
      </c>
    </row>
    <row r="18" spans="1:4" ht="23.25" customHeight="1">
      <c r="A18" s="43" t="s">
        <v>137</v>
      </c>
      <c r="B18" s="37" t="s">
        <v>189</v>
      </c>
      <c r="C18" s="39">
        <f>'DRAHÉ, TETY A JÁ'!B10</f>
        <v>71.92307692307693</v>
      </c>
      <c r="D18" s="40">
        <f t="shared" si="0"/>
        <v>-224.51452010987114</v>
      </c>
    </row>
    <row r="19" spans="1:4" ht="23.25" customHeight="1">
      <c r="A19" s="43" t="s">
        <v>138</v>
      </c>
      <c r="B19" s="37" t="s">
        <v>79</v>
      </c>
      <c r="C19" s="39">
        <f>'CHEECHOO TEAM'!B10</f>
        <v>0</v>
      </c>
      <c r="D19" s="40">
        <f t="shared" si="0"/>
        <v>-296.4375970329481</v>
      </c>
    </row>
    <row r="20" spans="1:4" ht="23.25" customHeight="1">
      <c r="A20" s="43" t="s">
        <v>139</v>
      </c>
      <c r="B20" s="37" t="s">
        <v>37</v>
      </c>
      <c r="C20" s="39">
        <f>'JEN TAK TAK'!B10</f>
        <v>0</v>
      </c>
      <c r="D20" s="40">
        <f t="shared" si="0"/>
        <v>-296.4375970329481</v>
      </c>
    </row>
    <row r="21" spans="1:4" ht="23.25" customHeight="1">
      <c r="A21" s="43" t="s">
        <v>140</v>
      </c>
      <c r="B21" s="37" t="s">
        <v>45</v>
      </c>
      <c r="C21" s="39">
        <f>'OKLAHOMA TEAM'!B10</f>
        <v>0</v>
      </c>
      <c r="D21" s="40">
        <f t="shared" si="0"/>
        <v>-296.4375970329481</v>
      </c>
    </row>
    <row r="22" spans="1:4" ht="23.25" customHeight="1">
      <c r="A22" s="43" t="s">
        <v>141</v>
      </c>
      <c r="B22" s="37" t="s">
        <v>170</v>
      </c>
      <c r="C22" s="39">
        <f>'SAJDA TEAM'!B10</f>
        <v>0</v>
      </c>
      <c r="D22" s="40">
        <f t="shared" si="0"/>
        <v>-296.4375970329481</v>
      </c>
    </row>
    <row r="23" spans="1:4" ht="23.25" customHeight="1">
      <c r="A23" s="43" t="s">
        <v>186</v>
      </c>
      <c r="B23" s="37" t="s">
        <v>54</v>
      </c>
      <c r="C23" s="39">
        <f>'SOKOLÍ PERO'!B10</f>
        <v>0</v>
      </c>
      <c r="D23" s="40">
        <f t="shared" si="0"/>
        <v>-296.4375970329481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1.125" style="3" bestFit="1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3387.1560143766183</v>
      </c>
    </row>
    <row r="3" spans="1:18" ht="45" customHeight="1">
      <c r="A3" s="46" t="s">
        <v>109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3" t="s">
        <v>110</v>
      </c>
      <c r="B4" s="23"/>
      <c r="C4" s="23"/>
      <c r="D4" s="23">
        <v>49.08184143222506</v>
      </c>
      <c r="E4" s="23"/>
      <c r="F4" s="23">
        <v>79.24074074074075</v>
      </c>
      <c r="G4" s="23">
        <v>100.38834951456309</v>
      </c>
      <c r="H4" s="23"/>
      <c r="I4" s="23">
        <v>82.00963391136801</v>
      </c>
      <c r="J4" s="23">
        <v>93.58933845642825</v>
      </c>
      <c r="K4" s="23">
        <v>68.4737276837468</v>
      </c>
      <c r="L4" s="23">
        <v>109.68692695992583</v>
      </c>
      <c r="M4" s="23">
        <v>110.54009467795152</v>
      </c>
      <c r="N4" s="23">
        <v>112.88807001381852</v>
      </c>
      <c r="O4" s="23">
        <v>78.3016453382084</v>
      </c>
      <c r="P4" s="23"/>
      <c r="Q4" s="23">
        <v>36.40372670807454</v>
      </c>
      <c r="R4" s="12">
        <f aca="true" t="shared" si="0" ref="R4:R9">SUM(B4:Q4)</f>
        <v>920.6040954370507</v>
      </c>
    </row>
    <row r="5" spans="1:18" ht="19.5" customHeight="1">
      <c r="A5" s="32" t="s">
        <v>111</v>
      </c>
      <c r="B5" s="23"/>
      <c r="C5" s="23"/>
      <c r="D5" s="23">
        <v>56.24296675191815</v>
      </c>
      <c r="E5" s="23"/>
      <c r="F5" s="23">
        <v>51</v>
      </c>
      <c r="G5" s="23"/>
      <c r="H5" s="23"/>
      <c r="I5" s="23"/>
      <c r="J5" s="23"/>
      <c r="K5" s="23">
        <v>63.598240469208214</v>
      </c>
      <c r="L5" s="23"/>
      <c r="M5" s="23"/>
      <c r="N5" s="23"/>
      <c r="O5" s="23"/>
      <c r="P5" s="23"/>
      <c r="Q5" s="23">
        <v>48.20496894409938</v>
      </c>
      <c r="R5" s="12">
        <f t="shared" si="0"/>
        <v>219.04617616522575</v>
      </c>
    </row>
    <row r="6" spans="1:18" ht="19.5" customHeight="1">
      <c r="A6" s="33" t="s">
        <v>166</v>
      </c>
      <c r="B6" s="23">
        <v>78.52112676056338</v>
      </c>
      <c r="C6" s="23">
        <v>75.47209374775336</v>
      </c>
      <c r="D6" s="23">
        <v>63.65984654731458</v>
      </c>
      <c r="E6" s="23">
        <v>82.32322053675611</v>
      </c>
      <c r="F6" s="23">
        <v>70.44444444444444</v>
      </c>
      <c r="G6" s="23">
        <v>95.54744525547444</v>
      </c>
      <c r="H6" s="23">
        <v>102.13984522452242</v>
      </c>
      <c r="I6" s="23"/>
      <c r="J6" s="23">
        <v>76.96657820355146</v>
      </c>
      <c r="K6" s="23"/>
      <c r="L6" s="23">
        <v>101.03765652134175</v>
      </c>
      <c r="M6" s="23"/>
      <c r="N6" s="23">
        <v>111.90714610832956</v>
      </c>
      <c r="O6" s="23">
        <v>83.2742230347349</v>
      </c>
      <c r="P6" s="23">
        <v>50.92894496555161</v>
      </c>
      <c r="Q6" s="23">
        <v>41.993788819875775</v>
      </c>
      <c r="R6" s="12">
        <f>SUM(B6:Q6)</f>
        <v>1034.2163601702136</v>
      </c>
    </row>
    <row r="7" spans="1:18" ht="19.5" customHeight="1">
      <c r="A7" s="32" t="s">
        <v>167</v>
      </c>
      <c r="B7" s="23"/>
      <c r="C7" s="23"/>
      <c r="D7" s="23"/>
      <c r="E7" s="23"/>
      <c r="F7" s="23"/>
      <c r="G7" s="23">
        <v>85.29968454258673</v>
      </c>
      <c r="H7" s="23">
        <v>79.78127729577967</v>
      </c>
      <c r="I7" s="23">
        <v>57.58947368421052</v>
      </c>
      <c r="J7" s="23">
        <v>68.41709015622058</v>
      </c>
      <c r="K7" s="23">
        <v>69.83351955307262</v>
      </c>
      <c r="L7" s="23">
        <v>63.97</v>
      </c>
      <c r="M7" s="23"/>
      <c r="N7" s="23">
        <v>98.16287878787878</v>
      </c>
      <c r="O7" s="23">
        <v>67.3692870201097</v>
      </c>
      <c r="P7" s="23">
        <v>41.97138228941686</v>
      </c>
      <c r="Q7" s="23"/>
      <c r="R7" s="12">
        <f>SUM(B7:Q7)</f>
        <v>632.3945933292755</v>
      </c>
    </row>
    <row r="8" spans="1:18" ht="19.5" customHeight="1">
      <c r="A8" s="31" t="s">
        <v>151</v>
      </c>
      <c r="B8" s="23">
        <v>80.76197387518143</v>
      </c>
      <c r="C8" s="23">
        <v>108.51338531321338</v>
      </c>
      <c r="D8" s="23"/>
      <c r="E8" s="23">
        <v>76.82710686359687</v>
      </c>
      <c r="F8" s="23"/>
      <c r="G8" s="23"/>
      <c r="H8" s="23">
        <v>98.00958937623952</v>
      </c>
      <c r="I8" s="23">
        <v>101.07692307692307</v>
      </c>
      <c r="J8" s="23"/>
      <c r="K8" s="23"/>
      <c r="L8" s="23"/>
      <c r="M8" s="23">
        <v>115.70581076969883</v>
      </c>
      <c r="N8" s="23"/>
      <c r="O8" s="23"/>
      <c r="P8" s="23"/>
      <c r="Q8" s="23"/>
      <c r="R8" s="12">
        <f t="shared" si="0"/>
        <v>580.8947892748531</v>
      </c>
    </row>
    <row r="9" spans="1:18" ht="19.5" customHeight="1">
      <c r="A9" s="5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2">
        <f t="shared" si="0"/>
        <v>0</v>
      </c>
    </row>
    <row r="10" spans="2:17" ht="19.5" customHeight="1">
      <c r="B10" s="17">
        <f aca="true" t="shared" si="1" ref="B10:Q10">SUM(B4,B5,B6,B7,B8,B9)</f>
        <v>159.2831006357448</v>
      </c>
      <c r="C10" s="17">
        <f t="shared" si="1"/>
        <v>183.98547906096672</v>
      </c>
      <c r="D10" s="17">
        <f t="shared" si="1"/>
        <v>168.9846547314578</v>
      </c>
      <c r="E10" s="17">
        <f t="shared" si="1"/>
        <v>159.15032740035298</v>
      </c>
      <c r="F10" s="17">
        <f t="shared" si="1"/>
        <v>200.68518518518522</v>
      </c>
      <c r="G10" s="17">
        <f t="shared" si="1"/>
        <v>281.2354793126243</v>
      </c>
      <c r="H10" s="17">
        <f t="shared" si="1"/>
        <v>279.93071189654165</v>
      </c>
      <c r="I10" s="17">
        <f t="shared" si="1"/>
        <v>240.67603067250158</v>
      </c>
      <c r="J10" s="17">
        <f t="shared" si="1"/>
        <v>238.9730068162003</v>
      </c>
      <c r="K10" s="17">
        <f t="shared" si="1"/>
        <v>201.90548770602763</v>
      </c>
      <c r="L10" s="17">
        <f t="shared" si="1"/>
        <v>274.6945834812676</v>
      </c>
      <c r="M10" s="17">
        <f t="shared" si="1"/>
        <v>226.24590544765033</v>
      </c>
      <c r="N10" s="17">
        <f t="shared" si="1"/>
        <v>322.95809491002683</v>
      </c>
      <c r="O10" s="17">
        <f t="shared" si="1"/>
        <v>228.94515539305303</v>
      </c>
      <c r="P10" s="17">
        <f t="shared" si="1"/>
        <v>92.90032725496846</v>
      </c>
      <c r="Q10" s="17">
        <f t="shared" si="1"/>
        <v>126.60248447204968</v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625" style="3" customWidth="1"/>
    <col min="19" max="16384" width="9.00390625" style="3" customWidth="1"/>
  </cols>
  <sheetData>
    <row r="2" ht="18" customHeight="1">
      <c r="R2" s="10">
        <f>SUM(R4:R9)</f>
        <v>1167.605071923033</v>
      </c>
    </row>
    <row r="3" spans="1:18" ht="45" customHeight="1">
      <c r="A3" s="45" t="s">
        <v>79</v>
      </c>
      <c r="B3" s="11">
        <v>1</v>
      </c>
      <c r="C3" s="14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3" t="s">
        <v>28</v>
      </c>
      <c r="B4" s="24"/>
      <c r="C4" s="24"/>
      <c r="D4" s="24"/>
      <c r="E4" s="24"/>
      <c r="F4" s="24"/>
      <c r="G4" s="24">
        <v>90.79343365253077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12">
        <f aca="true" t="shared" si="0" ref="R4:R9">SUM(B4:Q4)</f>
        <v>90.79343365253077</v>
      </c>
    </row>
    <row r="5" spans="1:18" ht="19.5" customHeight="1">
      <c r="A5" s="33" t="s">
        <v>29</v>
      </c>
      <c r="B5" s="24"/>
      <c r="C5" s="24"/>
      <c r="D5" s="24"/>
      <c r="E5" s="24">
        <v>68.77012383900929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2">
        <f t="shared" si="0"/>
        <v>68.77012383900929</v>
      </c>
    </row>
    <row r="6" spans="1:18" ht="19.5" customHeight="1">
      <c r="A6" s="33" t="s">
        <v>27</v>
      </c>
      <c r="B6" s="24"/>
      <c r="C6" s="24">
        <v>58.33960786468997</v>
      </c>
      <c r="D6" s="24">
        <v>60.846547314578004</v>
      </c>
      <c r="E6" s="24"/>
      <c r="F6" s="24">
        <v>81.0925925925926</v>
      </c>
      <c r="G6" s="24">
        <v>87.2077922077922</v>
      </c>
      <c r="H6" s="24"/>
      <c r="I6" s="24"/>
      <c r="J6" s="24"/>
      <c r="K6" s="24"/>
      <c r="L6" s="24">
        <v>39.52763087299763</v>
      </c>
      <c r="M6" s="24">
        <v>88.51725607158073</v>
      </c>
      <c r="N6" s="24">
        <v>103.25463057195198</v>
      </c>
      <c r="O6" s="24"/>
      <c r="P6" s="24"/>
      <c r="Q6" s="24">
        <v>55.6583850931677</v>
      </c>
      <c r="R6" s="12">
        <f t="shared" si="0"/>
        <v>574.4444425893508</v>
      </c>
    </row>
    <row r="7" spans="1:18" ht="19.5" customHeight="1">
      <c r="A7" s="32" t="s">
        <v>31</v>
      </c>
      <c r="B7" s="24"/>
      <c r="C7" s="24"/>
      <c r="D7" s="24">
        <v>50.87212276214834</v>
      </c>
      <c r="E7" s="24"/>
      <c r="F7" s="24">
        <v>57.481481481481474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12">
        <f t="shared" si="0"/>
        <v>108.3536042436298</v>
      </c>
    </row>
    <row r="8" spans="1:18" ht="19.5" customHeight="1">
      <c r="A8" s="32" t="s">
        <v>53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2">
        <f t="shared" si="0"/>
        <v>0</v>
      </c>
    </row>
    <row r="9" spans="1:18" ht="19.5" customHeight="1">
      <c r="A9" s="33" t="s">
        <v>30</v>
      </c>
      <c r="B9" s="24"/>
      <c r="C9" s="24"/>
      <c r="D9" s="24">
        <v>69.79795396419436</v>
      </c>
      <c r="E9" s="24"/>
      <c r="F9" s="24">
        <v>78.77777777777779</v>
      </c>
      <c r="G9" s="24"/>
      <c r="H9" s="24"/>
      <c r="I9" s="24"/>
      <c r="J9" s="24">
        <v>80.72187030032356</v>
      </c>
      <c r="K9" s="24"/>
      <c r="L9" s="24"/>
      <c r="M9" s="24">
        <v>95.94586555621655</v>
      </c>
      <c r="N9" s="24"/>
      <c r="O9" s="24"/>
      <c r="P9" s="24"/>
      <c r="Q9" s="24"/>
      <c r="R9" s="12">
        <f t="shared" si="0"/>
        <v>325.24346759851227</v>
      </c>
    </row>
    <row r="10" spans="2:17" ht="19.5" customHeight="1">
      <c r="B10" s="17">
        <f aca="true" t="shared" si="1" ref="B10:Q10">SUM(B4,B5,B6,B7,B8,B9)</f>
        <v>0</v>
      </c>
      <c r="C10" s="17">
        <f t="shared" si="1"/>
        <v>58.33960786468997</v>
      </c>
      <c r="D10" s="17">
        <f t="shared" si="1"/>
        <v>181.5166240409207</v>
      </c>
      <c r="E10" s="17">
        <f t="shared" si="1"/>
        <v>68.77012383900929</v>
      </c>
      <c r="F10" s="17">
        <f t="shared" si="1"/>
        <v>217.35185185185185</v>
      </c>
      <c r="G10" s="17">
        <f>SUM(G4,G5,G6,G7,G8,G9)</f>
        <v>178.00122586032296</v>
      </c>
      <c r="H10" s="17">
        <f>SUM(H4,H5,H6,H7,H8,H9)</f>
        <v>0</v>
      </c>
      <c r="I10" s="17">
        <f t="shared" si="1"/>
        <v>0</v>
      </c>
      <c r="J10" s="17">
        <f t="shared" si="1"/>
        <v>80.72187030032356</v>
      </c>
      <c r="K10" s="17">
        <f t="shared" si="1"/>
        <v>0</v>
      </c>
      <c r="L10" s="17">
        <f t="shared" si="1"/>
        <v>39.52763087299763</v>
      </c>
      <c r="M10" s="17">
        <f t="shared" si="1"/>
        <v>184.46312162779728</v>
      </c>
      <c r="N10" s="17">
        <f t="shared" si="1"/>
        <v>103.25463057195198</v>
      </c>
      <c r="O10" s="17">
        <f t="shared" si="1"/>
        <v>0</v>
      </c>
      <c r="P10" s="17">
        <f t="shared" si="1"/>
        <v>0</v>
      </c>
      <c r="Q10" s="17">
        <f t="shared" si="1"/>
        <v>55.6583850931677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0.25390625" style="3" customWidth="1"/>
    <col min="19" max="16384" width="9.00390625" style="3" customWidth="1"/>
  </cols>
  <sheetData>
    <row r="2" ht="18" customHeight="1">
      <c r="R2" s="10">
        <f>SUM(R4:R9)</f>
        <v>498.13872312209907</v>
      </c>
    </row>
    <row r="3" spans="1:18" ht="45" customHeight="1">
      <c r="A3" s="45" t="s">
        <v>37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32</v>
      </c>
    </row>
    <row r="4" spans="1:18" ht="19.5" customHeight="1">
      <c r="A4" s="33" t="s">
        <v>159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2">
        <f aca="true" t="shared" si="0" ref="R4:R9">SUM(B4:Q4)</f>
        <v>0</v>
      </c>
    </row>
    <row r="5" spans="1:18" ht="19.5" customHeight="1">
      <c r="A5" s="32" t="s">
        <v>71</v>
      </c>
      <c r="B5" s="24"/>
      <c r="C5" s="24"/>
      <c r="D5" s="24">
        <v>52.150895140664964</v>
      </c>
      <c r="E5" s="24"/>
      <c r="F5" s="24">
        <v>68.12962962962963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2">
        <f t="shared" si="0"/>
        <v>120.28052477029459</v>
      </c>
    </row>
    <row r="6" spans="1:18" ht="19.5" customHeight="1">
      <c r="A6" s="33" t="s">
        <v>160</v>
      </c>
      <c r="B6" s="24"/>
      <c r="C6" s="24"/>
      <c r="D6" s="24">
        <v>56.24296675191815</v>
      </c>
      <c r="E6" s="24"/>
      <c r="F6" s="24">
        <v>81.0925925925926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>
        <v>46.962732919254655</v>
      </c>
      <c r="R6" s="12">
        <f t="shared" si="0"/>
        <v>184.2982922637654</v>
      </c>
    </row>
    <row r="7" spans="1:18" ht="19.5" customHeight="1">
      <c r="A7" s="32" t="s">
        <v>38</v>
      </c>
      <c r="B7" s="24"/>
      <c r="C7" s="24"/>
      <c r="D7" s="24"/>
      <c r="E7" s="24"/>
      <c r="F7" s="24">
        <v>59.79629629629629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>
        <v>46.962732919254655</v>
      </c>
      <c r="R7" s="12">
        <f t="shared" si="0"/>
        <v>106.75902921555095</v>
      </c>
    </row>
    <row r="8" spans="1:18" ht="19.5" customHeight="1">
      <c r="A8" s="34" t="s">
        <v>39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2">
        <f t="shared" si="0"/>
        <v>0</v>
      </c>
    </row>
    <row r="9" spans="1:18" ht="19.5" customHeight="1">
      <c r="A9" s="33" t="s">
        <v>161</v>
      </c>
      <c r="B9" s="24"/>
      <c r="C9" s="24"/>
      <c r="D9" s="24">
        <v>51.63938618925832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>
        <v>35.161490683229815</v>
      </c>
      <c r="R9" s="12">
        <f t="shared" si="0"/>
        <v>86.80087687248813</v>
      </c>
    </row>
    <row r="10" spans="2:17" ht="19.5" customHeight="1">
      <c r="B10" s="17">
        <f aca="true" t="shared" si="1" ref="B10:Q10">SUM(B4,B5,B6,B7,B8,B9)</f>
        <v>0</v>
      </c>
      <c r="C10" s="17">
        <f t="shared" si="1"/>
        <v>0</v>
      </c>
      <c r="D10" s="17">
        <f t="shared" si="1"/>
        <v>160.03324808184144</v>
      </c>
      <c r="E10" s="17">
        <f t="shared" si="1"/>
        <v>0</v>
      </c>
      <c r="F10" s="17">
        <f t="shared" si="1"/>
        <v>209.01851851851853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129.08695652173913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4217.097862423747</v>
      </c>
    </row>
    <row r="3" spans="1:18" ht="45" customHeight="1">
      <c r="A3" s="45" t="s">
        <v>156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3" t="s">
        <v>7</v>
      </c>
      <c r="B4" s="23"/>
      <c r="C4" s="23"/>
      <c r="D4" s="23"/>
      <c r="E4" s="23"/>
      <c r="F4" s="23">
        <v>76.92592592592592</v>
      </c>
      <c r="G4" s="23">
        <v>101.91531460229521</v>
      </c>
      <c r="H4" s="23">
        <v>99.77355105497178</v>
      </c>
      <c r="I4" s="23"/>
      <c r="J4" s="23">
        <v>88.66895351391541</v>
      </c>
      <c r="K4" s="23">
        <v>110.25740998070775</v>
      </c>
      <c r="L4" s="23"/>
      <c r="M4" s="23">
        <v>108.58564620128959</v>
      </c>
      <c r="N4" s="23">
        <v>116.41056422569028</v>
      </c>
      <c r="O4" s="23">
        <v>83.87751371115174</v>
      </c>
      <c r="P4" s="23">
        <v>95.47277386290841</v>
      </c>
      <c r="Q4" s="23"/>
      <c r="R4" s="12">
        <f aca="true" t="shared" si="0" ref="R4:R9">SUM(B4:Q4)</f>
        <v>881.887653078856</v>
      </c>
    </row>
    <row r="5" spans="1:18" ht="19.5" customHeight="1">
      <c r="A5" s="33" t="s">
        <v>9</v>
      </c>
      <c r="B5" s="23">
        <v>92.96764408493428</v>
      </c>
      <c r="C5" s="23">
        <v>93.596167742257</v>
      </c>
      <c r="D5" s="23"/>
      <c r="E5" s="23">
        <v>94.54322650148126</v>
      </c>
      <c r="F5" s="23"/>
      <c r="G5" s="23"/>
      <c r="H5" s="23"/>
      <c r="I5" s="23">
        <v>105</v>
      </c>
      <c r="J5" s="23"/>
      <c r="K5" s="23"/>
      <c r="L5" s="23"/>
      <c r="M5" s="23"/>
      <c r="N5" s="23"/>
      <c r="O5" s="23"/>
      <c r="P5" s="23"/>
      <c r="Q5" s="23">
        <v>63.11180124223602</v>
      </c>
      <c r="R5" s="12">
        <f t="shared" si="0"/>
        <v>449.21883957090853</v>
      </c>
    </row>
    <row r="6" spans="1:18" ht="19.5" customHeight="1">
      <c r="A6" s="33" t="s">
        <v>8</v>
      </c>
      <c r="B6" s="23"/>
      <c r="C6" s="23">
        <v>103.44803050802308</v>
      </c>
      <c r="D6" s="23">
        <v>80.79539641943734</v>
      </c>
      <c r="E6" s="23"/>
      <c r="F6" s="23">
        <v>77.85185185185185</v>
      </c>
      <c r="G6" s="23"/>
      <c r="H6" s="23"/>
      <c r="I6" s="23"/>
      <c r="J6" s="23"/>
      <c r="K6" s="23">
        <v>120</v>
      </c>
      <c r="L6" s="23">
        <v>132.39911870743757</v>
      </c>
      <c r="M6" s="23"/>
      <c r="N6" s="23">
        <v>128.7922042272852</v>
      </c>
      <c r="O6" s="23"/>
      <c r="P6" s="23">
        <v>94.89877447079422</v>
      </c>
      <c r="Q6" s="23"/>
      <c r="R6" s="12">
        <f t="shared" si="0"/>
        <v>738.1853761848292</v>
      </c>
    </row>
    <row r="7" spans="1:18" ht="19.5" customHeight="1">
      <c r="A7" s="33" t="s">
        <v>13</v>
      </c>
      <c r="B7" s="23"/>
      <c r="C7" s="23"/>
      <c r="D7" s="23">
        <v>63.9156010230179</v>
      </c>
      <c r="E7" s="23">
        <v>67.5952109464082</v>
      </c>
      <c r="F7" s="23"/>
      <c r="G7" s="23">
        <v>110.94903339191566</v>
      </c>
      <c r="H7" s="23">
        <v>98.78396521634164</v>
      </c>
      <c r="I7" s="23">
        <v>93.51878100637845</v>
      </c>
      <c r="J7" s="23"/>
      <c r="K7" s="23"/>
      <c r="L7" s="23"/>
      <c r="M7" s="23"/>
      <c r="N7" s="23"/>
      <c r="O7" s="23"/>
      <c r="P7" s="23"/>
      <c r="Q7" s="23"/>
      <c r="R7" s="12">
        <f t="shared" si="0"/>
        <v>434.76259158406185</v>
      </c>
    </row>
    <row r="8" spans="1:18" ht="19.5" customHeight="1">
      <c r="A8" s="32" t="s">
        <v>6</v>
      </c>
      <c r="B8" s="23"/>
      <c r="C8" s="23">
        <v>79.03954888286589</v>
      </c>
      <c r="D8" s="23"/>
      <c r="E8" s="23"/>
      <c r="F8" s="23"/>
      <c r="G8" s="23"/>
      <c r="H8" s="23"/>
      <c r="I8" s="23"/>
      <c r="J8" s="23">
        <v>82.52595748658311</v>
      </c>
      <c r="K8" s="23"/>
      <c r="L8" s="23">
        <v>109.73435728275436</v>
      </c>
      <c r="M8" s="23">
        <v>101.10721123165284</v>
      </c>
      <c r="N8" s="23"/>
      <c r="O8" s="23">
        <v>66.61974405850091</v>
      </c>
      <c r="P8" s="23"/>
      <c r="Q8" s="23">
        <v>46.962732919254655</v>
      </c>
      <c r="R8" s="12">
        <f t="shared" si="0"/>
        <v>485.98955186161186</v>
      </c>
    </row>
    <row r="9" spans="1:18" ht="19.5" customHeight="1">
      <c r="A9" s="32" t="s">
        <v>15</v>
      </c>
      <c r="B9" s="23">
        <v>80.23782069760739</v>
      </c>
      <c r="C9" s="23"/>
      <c r="D9" s="23">
        <v>51.89514066496164</v>
      </c>
      <c r="E9" s="23">
        <v>74.55789473684209</v>
      </c>
      <c r="F9" s="23">
        <v>68.12962962962963</v>
      </c>
      <c r="G9" s="23">
        <v>88.24925816023737</v>
      </c>
      <c r="H9" s="23">
        <v>91.43229888787822</v>
      </c>
      <c r="I9" s="23">
        <v>96.15124977193942</v>
      </c>
      <c r="J9" s="23">
        <v>88.15587358878582</v>
      </c>
      <c r="K9" s="23">
        <v>82.47747032620165</v>
      </c>
      <c r="L9" s="23">
        <v>108.9436849622526</v>
      </c>
      <c r="M9" s="23">
        <v>103.46052631578947</v>
      </c>
      <c r="N9" s="23">
        <v>107.24833655290836</v>
      </c>
      <c r="O9" s="23">
        <v>90.84277879341865</v>
      </c>
      <c r="P9" s="23">
        <v>64.45822245875466</v>
      </c>
      <c r="Q9" s="23">
        <v>30.81366459627329</v>
      </c>
      <c r="R9" s="12">
        <f t="shared" si="0"/>
        <v>1227.0538501434803</v>
      </c>
    </row>
    <row r="10" spans="2:17" ht="19.5" customHeight="1">
      <c r="B10" s="17">
        <f aca="true" t="shared" si="1" ref="B10:Q10">SUM(B4,B5,B6,B7,B8,B9)</f>
        <v>173.20546478254167</v>
      </c>
      <c r="C10" s="17">
        <f t="shared" si="1"/>
        <v>276.08374713314595</v>
      </c>
      <c r="D10" s="17">
        <f t="shared" si="1"/>
        <v>196.60613810741688</v>
      </c>
      <c r="E10" s="17">
        <f t="shared" si="1"/>
        <v>236.69633218473155</v>
      </c>
      <c r="F10" s="17">
        <f t="shared" si="1"/>
        <v>222.9074074074074</v>
      </c>
      <c r="G10" s="17">
        <f t="shared" si="1"/>
        <v>301.11360615444823</v>
      </c>
      <c r="H10" s="17">
        <f t="shared" si="1"/>
        <v>289.98981515919166</v>
      </c>
      <c r="I10" s="17">
        <f t="shared" si="1"/>
        <v>294.6700307783179</v>
      </c>
      <c r="J10" s="17">
        <f t="shared" si="1"/>
        <v>259.35078458928433</v>
      </c>
      <c r="K10" s="17">
        <f t="shared" si="1"/>
        <v>312.7348803069094</v>
      </c>
      <c r="L10" s="17">
        <f t="shared" si="1"/>
        <v>351.0771609524445</v>
      </c>
      <c r="M10" s="17">
        <f t="shared" si="1"/>
        <v>313.1533837487319</v>
      </c>
      <c r="N10" s="17">
        <f t="shared" si="1"/>
        <v>352.45110500588385</v>
      </c>
      <c r="O10" s="17">
        <f t="shared" si="1"/>
        <v>241.3400365630713</v>
      </c>
      <c r="P10" s="17">
        <f t="shared" si="1"/>
        <v>254.82977079245728</v>
      </c>
      <c r="Q10" s="17">
        <f t="shared" si="1"/>
        <v>140.88819875776397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R11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17" width="6.75390625" style="0" customWidth="1"/>
    <col min="18" max="18" width="11.375" style="0" customWidth="1"/>
  </cols>
  <sheetData>
    <row r="1" spans="1:18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>
        <f>SUM(R4:R9)</f>
        <v>1125.33963158268</v>
      </c>
    </row>
    <row r="3" spans="1:18" ht="45" customHeight="1">
      <c r="A3" s="45" t="s">
        <v>96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4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2" t="s">
        <v>157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2">
        <f aca="true" t="shared" si="0" ref="R4:R9">SUM(B4:Q4)</f>
        <v>0</v>
      </c>
    </row>
    <row r="5" spans="1:18" ht="19.5" customHeight="1">
      <c r="A5" s="33" t="s">
        <v>76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2">
        <f t="shared" si="0"/>
        <v>0</v>
      </c>
    </row>
    <row r="6" spans="1:18" ht="19.5" customHeight="1">
      <c r="A6" s="33" t="s">
        <v>158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2">
        <f t="shared" si="0"/>
        <v>0</v>
      </c>
    </row>
    <row r="7" spans="1:18" ht="19.5" customHeight="1">
      <c r="A7" s="32" t="s">
        <v>187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2">
        <f t="shared" si="0"/>
        <v>0</v>
      </c>
    </row>
    <row r="8" spans="1:18" ht="19.5" customHeight="1">
      <c r="A8" s="32" t="s">
        <v>97</v>
      </c>
      <c r="B8" s="23">
        <v>50.218295218295225</v>
      </c>
      <c r="C8" s="23"/>
      <c r="D8" s="23">
        <v>43.96675191815857</v>
      </c>
      <c r="E8" s="23">
        <v>54.10509697789804</v>
      </c>
      <c r="F8" s="23">
        <v>52.388888888888886</v>
      </c>
      <c r="G8" s="23">
        <v>46.58959537572254</v>
      </c>
      <c r="H8" s="23"/>
      <c r="I8" s="23">
        <v>61.318340660579416</v>
      </c>
      <c r="J8" s="23"/>
      <c r="K8" s="23">
        <v>56.23789727409373</v>
      </c>
      <c r="L8" s="23"/>
      <c r="M8" s="23"/>
      <c r="N8" s="23"/>
      <c r="O8" s="23">
        <v>64.33455210237659</v>
      </c>
      <c r="P8" s="23">
        <v>36.470523447916065</v>
      </c>
      <c r="Q8" s="23">
        <v>37.024844720496894</v>
      </c>
      <c r="R8" s="12">
        <f t="shared" si="0"/>
        <v>502.65478658442595</v>
      </c>
    </row>
    <row r="9" spans="1:18" ht="19.5" customHeight="1">
      <c r="A9" s="33" t="s">
        <v>98</v>
      </c>
      <c r="B9" s="23">
        <v>75.14243482934695</v>
      </c>
      <c r="C9" s="23"/>
      <c r="D9" s="23">
        <v>86.6777493606138</v>
      </c>
      <c r="E9" s="23">
        <v>56.87541607227768</v>
      </c>
      <c r="F9" s="23">
        <v>86.18518518518519</v>
      </c>
      <c r="G9" s="23">
        <v>70.25491624180627</v>
      </c>
      <c r="H9" s="23">
        <v>90.48647322453812</v>
      </c>
      <c r="I9" s="23">
        <v>70.02245070605844</v>
      </c>
      <c r="J9" s="23"/>
      <c r="K9" s="23"/>
      <c r="L9" s="23"/>
      <c r="M9" s="23"/>
      <c r="N9" s="23"/>
      <c r="O9" s="23">
        <v>87.04021937842778</v>
      </c>
      <c r="P9" s="23"/>
      <c r="Q9" s="23"/>
      <c r="R9" s="12">
        <f t="shared" si="0"/>
        <v>622.6848449982541</v>
      </c>
    </row>
    <row r="10" spans="1:18" ht="19.5" customHeight="1">
      <c r="A10" s="3"/>
      <c r="B10" s="17">
        <f aca="true" t="shared" si="1" ref="B10:Q10">SUM(B4,B5,B6,B7,B8,B9)</f>
        <v>125.36073004764218</v>
      </c>
      <c r="C10" s="17">
        <f t="shared" si="1"/>
        <v>0</v>
      </c>
      <c r="D10" s="17">
        <f t="shared" si="1"/>
        <v>130.64450127877237</v>
      </c>
      <c r="E10" s="17">
        <f t="shared" si="1"/>
        <v>110.98051305017572</v>
      </c>
      <c r="F10" s="17">
        <f t="shared" si="1"/>
        <v>138.57407407407408</v>
      </c>
      <c r="G10" s="17">
        <f t="shared" si="1"/>
        <v>116.84451161752881</v>
      </c>
      <c r="H10" s="17">
        <f t="shared" si="1"/>
        <v>90.48647322453812</v>
      </c>
      <c r="I10" s="17">
        <f t="shared" si="1"/>
        <v>131.34079136663786</v>
      </c>
      <c r="J10" s="17">
        <f>SUM(J4,J5,J6,J7,I8,I9)</f>
        <v>131.34079136663786</v>
      </c>
      <c r="K10" s="17">
        <f t="shared" si="1"/>
        <v>56.23789727409373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151.37477148080438</v>
      </c>
      <c r="P10" s="17">
        <f t="shared" si="1"/>
        <v>36.470523447916065</v>
      </c>
      <c r="Q10" s="17">
        <f t="shared" si="1"/>
        <v>37.024844720496894</v>
      </c>
      <c r="R10" s="3"/>
    </row>
    <row r="11" spans="1:18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J1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3404.130117044958</v>
      </c>
    </row>
    <row r="3" spans="1:18" ht="45" customHeight="1">
      <c r="A3" s="45" t="s">
        <v>95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10</v>
      </c>
    </row>
    <row r="4" spans="1:18" ht="19.5" customHeight="1">
      <c r="A4" s="33" t="s">
        <v>77</v>
      </c>
      <c r="B4" s="23"/>
      <c r="C4" s="23">
        <v>86.72327544552768</v>
      </c>
      <c r="D4" s="23">
        <v>70.56521739130434</v>
      </c>
      <c r="E4" s="23"/>
      <c r="F4" s="23">
        <v>77.38888888888889</v>
      </c>
      <c r="G4" s="23"/>
      <c r="H4" s="23"/>
      <c r="I4" s="23"/>
      <c r="J4" s="23"/>
      <c r="K4" s="23"/>
      <c r="L4" s="23"/>
      <c r="M4" s="23">
        <v>110.01568291987455</v>
      </c>
      <c r="N4" s="23"/>
      <c r="O4" s="23"/>
      <c r="P4" s="23"/>
      <c r="Q4" s="23"/>
      <c r="R4" s="12">
        <f aca="true" t="shared" si="0" ref="R4:R9">SUM(B4:Q4)</f>
        <v>344.6930646455954</v>
      </c>
    </row>
    <row r="5" spans="1:18" ht="19.5" customHeight="1">
      <c r="A5" s="32" t="s">
        <v>75</v>
      </c>
      <c r="B5" s="23"/>
      <c r="C5" s="23"/>
      <c r="D5" s="23">
        <v>49.84910485933504</v>
      </c>
      <c r="E5" s="23"/>
      <c r="F5" s="23"/>
      <c r="G5" s="23">
        <v>80.8108108108108</v>
      </c>
      <c r="H5" s="23">
        <v>86.50997749705166</v>
      </c>
      <c r="I5" s="23"/>
      <c r="J5" s="23">
        <v>68.34278445796494</v>
      </c>
      <c r="K5" s="23"/>
      <c r="L5" s="23">
        <v>104.61824129305367</v>
      </c>
      <c r="M5" s="23">
        <v>90.44117647058823</v>
      </c>
      <c r="N5" s="23">
        <v>89.73443983402491</v>
      </c>
      <c r="O5" s="23">
        <v>77.47897623400365</v>
      </c>
      <c r="P5" s="23"/>
      <c r="Q5" s="23"/>
      <c r="R5" s="12">
        <f t="shared" si="0"/>
        <v>647.785511456833</v>
      </c>
    </row>
    <row r="6" spans="1:18" ht="19.5" customHeight="1">
      <c r="A6" s="33" t="s">
        <v>16</v>
      </c>
      <c r="B6" s="23">
        <v>80.60834298957127</v>
      </c>
      <c r="C6" s="23">
        <v>89.62178114760886</v>
      </c>
      <c r="D6" s="23"/>
      <c r="E6" s="23">
        <v>65.60821514090992</v>
      </c>
      <c r="F6" s="23">
        <v>71.83333333333334</v>
      </c>
      <c r="G6" s="23">
        <v>96.58157602663707</v>
      </c>
      <c r="H6" s="23"/>
      <c r="I6" s="23"/>
      <c r="J6" s="23"/>
      <c r="K6" s="23"/>
      <c r="L6" s="23">
        <v>111.05389535493342</v>
      </c>
      <c r="M6" s="23"/>
      <c r="N6" s="23"/>
      <c r="O6" s="23"/>
      <c r="P6" s="23">
        <v>65.21982758620689</v>
      </c>
      <c r="Q6" s="23">
        <v>27.08695652173913</v>
      </c>
      <c r="R6" s="12">
        <f t="shared" si="0"/>
        <v>607.6139281009398</v>
      </c>
    </row>
    <row r="7" spans="1:18" ht="19.5" customHeight="1">
      <c r="A7" s="33" t="s">
        <v>11</v>
      </c>
      <c r="B7" s="23"/>
      <c r="C7" s="23"/>
      <c r="D7" s="23"/>
      <c r="E7" s="23"/>
      <c r="F7" s="23"/>
      <c r="G7" s="23"/>
      <c r="H7" s="23"/>
      <c r="I7" s="23"/>
      <c r="J7" s="23"/>
      <c r="K7" s="23">
        <v>94.57280438732403</v>
      </c>
      <c r="L7" s="23"/>
      <c r="M7" s="23"/>
      <c r="N7" s="23"/>
      <c r="O7" s="23"/>
      <c r="P7" s="23"/>
      <c r="Q7" s="23">
        <v>22.73913043478261</v>
      </c>
      <c r="R7" s="12">
        <f t="shared" si="0"/>
        <v>117.31193482210664</v>
      </c>
    </row>
    <row r="8" spans="1:18" ht="19.5" customHeight="1">
      <c r="A8" s="33" t="s">
        <v>14</v>
      </c>
      <c r="B8" s="23"/>
      <c r="C8" s="23"/>
      <c r="D8" s="23">
        <v>62.38107416879796</v>
      </c>
      <c r="E8" s="23"/>
      <c r="F8" s="23"/>
      <c r="G8" s="23">
        <v>98.4090909090909</v>
      </c>
      <c r="H8" s="23">
        <v>97.9076865803386</v>
      </c>
      <c r="I8" s="23">
        <v>87.13052770014794</v>
      </c>
      <c r="J8" s="23">
        <v>93.24631202503352</v>
      </c>
      <c r="K8" s="23">
        <v>97.25301816964105</v>
      </c>
      <c r="L8" s="23">
        <v>116.79108509680324</v>
      </c>
      <c r="M8" s="23">
        <v>106.78576326978467</v>
      </c>
      <c r="N8" s="23">
        <v>108.64947552447553</v>
      </c>
      <c r="O8" s="23">
        <v>74.26142595978061</v>
      </c>
      <c r="P8" s="23">
        <v>81.98768809849523</v>
      </c>
      <c r="Q8" s="23"/>
      <c r="R8" s="12">
        <f t="shared" si="0"/>
        <v>1024.8031475023893</v>
      </c>
    </row>
    <row r="9" spans="1:18" ht="19.5" customHeight="1">
      <c r="A9" s="32" t="s">
        <v>40</v>
      </c>
      <c r="B9" s="23"/>
      <c r="C9" s="23"/>
      <c r="D9" s="23"/>
      <c r="E9" s="23">
        <v>52.68571846221313</v>
      </c>
      <c r="F9" s="23">
        <v>53.77777777777778</v>
      </c>
      <c r="G9" s="23"/>
      <c r="H9" s="23">
        <v>70.26570140277235</v>
      </c>
      <c r="I9" s="23">
        <v>68.34876054016357</v>
      </c>
      <c r="J9" s="23">
        <v>75.07</v>
      </c>
      <c r="K9" s="23">
        <v>85.58681234651411</v>
      </c>
      <c r="L9" s="23"/>
      <c r="M9" s="23"/>
      <c r="N9" s="23">
        <v>96.25552282768778</v>
      </c>
      <c r="O9" s="23">
        <v>58.484460694698356</v>
      </c>
      <c r="P9" s="23">
        <v>61.317341682658316</v>
      </c>
      <c r="Q9" s="23">
        <v>40.130434782608695</v>
      </c>
      <c r="R9" s="12">
        <f t="shared" si="0"/>
        <v>661.9225305170942</v>
      </c>
    </row>
    <row r="10" spans="2:17" ht="19.5" customHeight="1">
      <c r="B10" s="17">
        <f aca="true" t="shared" si="1" ref="B10:Q10">SUM(B4,B5,B6,B7,B8,B9)</f>
        <v>80.60834298957127</v>
      </c>
      <c r="C10" s="17">
        <f t="shared" si="1"/>
        <v>176.34505659313652</v>
      </c>
      <c r="D10" s="17">
        <f t="shared" si="1"/>
        <v>182.79539641943734</v>
      </c>
      <c r="E10" s="17">
        <f t="shared" si="1"/>
        <v>118.29393360312305</v>
      </c>
      <c r="F10" s="17">
        <f t="shared" si="1"/>
        <v>203</v>
      </c>
      <c r="G10" s="17">
        <f t="shared" si="1"/>
        <v>275.8014777465388</v>
      </c>
      <c r="H10" s="17">
        <f t="shared" si="1"/>
        <v>254.68336548016262</v>
      </c>
      <c r="I10" s="17">
        <f t="shared" si="1"/>
        <v>155.47928824031152</v>
      </c>
      <c r="J10" s="17">
        <f t="shared" si="1"/>
        <v>236.65909648299845</v>
      </c>
      <c r="K10" s="17">
        <f t="shared" si="1"/>
        <v>277.4126349034792</v>
      </c>
      <c r="L10" s="17">
        <f t="shared" si="1"/>
        <v>332.4632217447903</v>
      </c>
      <c r="M10" s="17">
        <f t="shared" si="1"/>
        <v>307.24262266024743</v>
      </c>
      <c r="N10" s="17">
        <f t="shared" si="1"/>
        <v>294.6394381861882</v>
      </c>
      <c r="O10" s="17">
        <f t="shared" si="1"/>
        <v>210.22486288848262</v>
      </c>
      <c r="P10" s="17">
        <f t="shared" si="1"/>
        <v>208.52485736736043</v>
      </c>
      <c r="Q10" s="17">
        <f t="shared" si="1"/>
        <v>89.95652173913044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2314.374644404146</v>
      </c>
    </row>
    <row r="3" spans="1:18" ht="45" customHeight="1">
      <c r="A3" s="45" t="s">
        <v>182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26</v>
      </c>
    </row>
    <row r="4" spans="1:18" ht="19.5" customHeight="1">
      <c r="A4" s="33" t="s">
        <v>184</v>
      </c>
      <c r="B4" s="23">
        <v>75.16129032258064</v>
      </c>
      <c r="C4" s="23">
        <v>94.6610811561628</v>
      </c>
      <c r="D4" s="23">
        <v>65.19437340153452</v>
      </c>
      <c r="E4" s="23">
        <v>68.63043058505502</v>
      </c>
      <c r="F4" s="23">
        <v>73.22222222222221</v>
      </c>
      <c r="G4" s="23">
        <v>89.67351060249072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12">
        <f aca="true" t="shared" si="0" ref="R4:R9">SUM(B4:Q4)</f>
        <v>466.54290829004594</v>
      </c>
    </row>
    <row r="5" spans="1:18" ht="19.5" customHeight="1">
      <c r="A5" s="32" t="s">
        <v>185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2">
        <f t="shared" si="0"/>
        <v>0</v>
      </c>
    </row>
    <row r="6" spans="1:18" ht="19.5" customHeight="1">
      <c r="A6" s="33" t="s">
        <v>44</v>
      </c>
      <c r="B6" s="23">
        <v>70.59437044483539</v>
      </c>
      <c r="C6" s="23">
        <v>90.40715152312025</v>
      </c>
      <c r="D6" s="23">
        <v>74.40153452685422</v>
      </c>
      <c r="E6" s="23">
        <v>67.73052751856788</v>
      </c>
      <c r="F6" s="23">
        <v>94.05555555555556</v>
      </c>
      <c r="G6" s="23">
        <v>98.2017378163959</v>
      </c>
      <c r="H6" s="23">
        <v>85.46399173978828</v>
      </c>
      <c r="I6" s="23">
        <v>81.5084226646248</v>
      </c>
      <c r="J6" s="23">
        <v>86.4420471897936</v>
      </c>
      <c r="K6" s="23">
        <v>93.35650572091161</v>
      </c>
      <c r="L6" s="23"/>
      <c r="M6" s="23"/>
      <c r="N6" s="23">
        <v>97.52345215759851</v>
      </c>
      <c r="O6" s="23"/>
      <c r="P6" s="23">
        <v>69.62051459559247</v>
      </c>
      <c r="Q6" s="23">
        <v>29.57142857142857</v>
      </c>
      <c r="R6" s="12">
        <f t="shared" si="0"/>
        <v>1038.877240025067</v>
      </c>
    </row>
    <row r="7" spans="1:18" ht="19.5" customHeight="1">
      <c r="A7" s="33" t="s">
        <v>183</v>
      </c>
      <c r="B7" s="23"/>
      <c r="C7" s="23"/>
      <c r="D7" s="23"/>
      <c r="E7" s="23"/>
      <c r="F7" s="23"/>
      <c r="G7" s="23"/>
      <c r="H7" s="23">
        <v>78.71121175459878</v>
      </c>
      <c r="I7" s="23">
        <v>69.14585606984656</v>
      </c>
      <c r="J7" s="23">
        <v>69.3589228680169</v>
      </c>
      <c r="K7" s="23">
        <v>82.87262235922111</v>
      </c>
      <c r="L7" s="23"/>
      <c r="M7" s="23"/>
      <c r="N7" s="23">
        <v>97.57416447615473</v>
      </c>
      <c r="O7" s="23">
        <v>56.93053016453382</v>
      </c>
      <c r="P7" s="23">
        <v>71.558537164569</v>
      </c>
      <c r="Q7" s="23">
        <v>11.559006211180124</v>
      </c>
      <c r="R7" s="12">
        <f t="shared" si="0"/>
        <v>537.710851068121</v>
      </c>
    </row>
    <row r="8" spans="1:18" ht="19.5" customHeight="1">
      <c r="A8" s="32" t="s">
        <v>155</v>
      </c>
      <c r="B8" s="23"/>
      <c r="C8" s="23"/>
      <c r="D8" s="23">
        <v>60.846547314578004</v>
      </c>
      <c r="E8" s="23"/>
      <c r="F8" s="23">
        <v>73.68518518518519</v>
      </c>
      <c r="G8" s="23"/>
      <c r="H8" s="23"/>
      <c r="I8" s="23"/>
      <c r="J8" s="23"/>
      <c r="K8" s="23"/>
      <c r="L8" s="23"/>
      <c r="M8" s="23"/>
      <c r="N8" s="23"/>
      <c r="O8" s="23">
        <v>69.25228519195613</v>
      </c>
      <c r="P8" s="23"/>
      <c r="Q8" s="23">
        <v>67.45962732919256</v>
      </c>
      <c r="R8" s="12">
        <f t="shared" si="0"/>
        <v>271.2436450209119</v>
      </c>
    </row>
    <row r="9" spans="1:18" ht="19.5" customHeight="1">
      <c r="A9" s="5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2">
        <f t="shared" si="0"/>
        <v>0</v>
      </c>
    </row>
    <row r="10" spans="2:17" ht="19.5" customHeight="1">
      <c r="B10" s="17">
        <f>SUM(B4:B9)</f>
        <v>145.75566076741603</v>
      </c>
      <c r="C10" s="17">
        <f aca="true" t="shared" si="1" ref="C10:Q10">SUM(C4:C9)</f>
        <v>185.06823267928303</v>
      </c>
      <c r="D10" s="17">
        <f t="shared" si="1"/>
        <v>200.44245524296673</v>
      </c>
      <c r="E10" s="17">
        <f t="shared" si="1"/>
        <v>136.36095810362292</v>
      </c>
      <c r="F10" s="17">
        <f t="shared" si="1"/>
        <v>240.96296296296296</v>
      </c>
      <c r="G10" s="17">
        <f t="shared" si="1"/>
        <v>187.87524841888663</v>
      </c>
      <c r="H10" s="17">
        <f t="shared" si="1"/>
        <v>164.17520349438706</v>
      </c>
      <c r="I10" s="17">
        <f t="shared" si="1"/>
        <v>150.65427873447135</v>
      </c>
      <c r="J10" s="17">
        <f t="shared" si="1"/>
        <v>155.8009700578105</v>
      </c>
      <c r="K10" s="17">
        <f t="shared" si="1"/>
        <v>176.22912808013274</v>
      </c>
      <c r="L10" s="17">
        <f t="shared" si="1"/>
        <v>0</v>
      </c>
      <c r="M10" s="17">
        <f t="shared" si="1"/>
        <v>0</v>
      </c>
      <c r="N10" s="17">
        <f t="shared" si="1"/>
        <v>195.09761663375326</v>
      </c>
      <c r="O10" s="17">
        <f t="shared" si="1"/>
        <v>126.18281535648995</v>
      </c>
      <c r="P10" s="17">
        <f t="shared" si="1"/>
        <v>141.17905176016149</v>
      </c>
      <c r="Q10" s="17">
        <f t="shared" si="1"/>
        <v>108.59006211180125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  <ignoredErrors>
    <ignoredError sqref="B10:Q10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4052.4993089780883</v>
      </c>
    </row>
    <row r="3" spans="1:18" ht="45" customHeight="1">
      <c r="A3" s="45" t="s">
        <v>66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23</v>
      </c>
    </row>
    <row r="4" spans="1:18" ht="19.5" customHeight="1">
      <c r="A4" s="32" t="s">
        <v>25</v>
      </c>
      <c r="B4" s="23">
        <v>92.90838666217581</v>
      </c>
      <c r="C4" s="23">
        <v>89.85065108415151</v>
      </c>
      <c r="D4" s="23">
        <v>55.987212276214834</v>
      </c>
      <c r="E4" s="23">
        <v>60.82579108540319</v>
      </c>
      <c r="F4" s="23">
        <v>71.37037037037037</v>
      </c>
      <c r="G4" s="23">
        <v>82.89881494986327</v>
      </c>
      <c r="H4" s="23">
        <v>79.66663655621018</v>
      </c>
      <c r="I4" s="23"/>
      <c r="J4" s="23">
        <v>77.27333155114988</v>
      </c>
      <c r="K4" s="23">
        <v>86.2030577408342</v>
      </c>
      <c r="L4" s="23"/>
      <c r="M4" s="23">
        <v>93.04747232682871</v>
      </c>
      <c r="N4" s="23">
        <v>95.83135174684472</v>
      </c>
      <c r="O4" s="23">
        <v>71.77513711151735</v>
      </c>
      <c r="P4" s="23">
        <v>56.537320352341226</v>
      </c>
      <c r="Q4" s="23">
        <v>73.67080745341616</v>
      </c>
      <c r="R4" s="12">
        <f aca="true" t="shared" si="0" ref="R4:R9">SUM(B4:Q4)</f>
        <v>1087.8463412673213</v>
      </c>
    </row>
    <row r="5" spans="1:18" ht="19.5" customHeight="1">
      <c r="A5" s="33" t="s">
        <v>100</v>
      </c>
      <c r="B5" s="23">
        <v>86.84383819379116</v>
      </c>
      <c r="C5" s="23">
        <v>102.77793237790455</v>
      </c>
      <c r="D5" s="23">
        <v>62.63682864450127</v>
      </c>
      <c r="E5" s="23">
        <v>79.46794150731158</v>
      </c>
      <c r="F5" s="23">
        <v>78.77777777777779</v>
      </c>
      <c r="G5" s="23">
        <v>109.68804159445406</v>
      </c>
      <c r="H5" s="23">
        <v>109.2813627171995</v>
      </c>
      <c r="I5" s="23"/>
      <c r="J5" s="23">
        <v>95.8102628377631</v>
      </c>
      <c r="K5" s="23"/>
      <c r="L5" s="23">
        <v>115.98773690078038</v>
      </c>
      <c r="M5" s="23">
        <v>110.50329796386579</v>
      </c>
      <c r="N5" s="23">
        <v>119.46060154113846</v>
      </c>
      <c r="O5" s="23">
        <v>84.66361974405851</v>
      </c>
      <c r="P5" s="23"/>
      <c r="Q5" s="23">
        <v>58.7639751552795</v>
      </c>
      <c r="R5" s="12">
        <f t="shared" si="0"/>
        <v>1214.6632169558256</v>
      </c>
    </row>
    <row r="6" spans="1:18" ht="19.5" customHeight="1">
      <c r="A6" s="33" t="s">
        <v>36</v>
      </c>
      <c r="B6" s="23"/>
      <c r="C6" s="23"/>
      <c r="D6" s="23">
        <v>64.93861892583121</v>
      </c>
      <c r="E6" s="23"/>
      <c r="F6" s="23"/>
      <c r="G6" s="23"/>
      <c r="H6" s="23">
        <v>99.70339483274255</v>
      </c>
      <c r="I6" s="23">
        <v>97.47570569180935</v>
      </c>
      <c r="J6" s="23"/>
      <c r="K6" s="23"/>
      <c r="L6" s="23"/>
      <c r="M6" s="23"/>
      <c r="N6" s="23"/>
      <c r="O6" s="23"/>
      <c r="P6" s="23">
        <v>82.48788546255507</v>
      </c>
      <c r="Q6" s="23"/>
      <c r="R6" s="12">
        <f t="shared" si="0"/>
        <v>344.6056049129382</v>
      </c>
    </row>
    <row r="7" spans="1:18" ht="19.5" customHeight="1">
      <c r="A7" s="33" t="s">
        <v>70</v>
      </c>
      <c r="B7" s="23"/>
      <c r="C7" s="23"/>
      <c r="D7" s="23"/>
      <c r="E7" s="23"/>
      <c r="F7" s="23"/>
      <c r="G7" s="23">
        <v>105.78532946539575</v>
      </c>
      <c r="H7" s="23"/>
      <c r="I7" s="23"/>
      <c r="J7" s="23"/>
      <c r="K7" s="23">
        <v>86.58091290436548</v>
      </c>
      <c r="L7" s="23"/>
      <c r="M7" s="23"/>
      <c r="N7" s="23"/>
      <c r="O7" s="23"/>
      <c r="P7" s="23"/>
      <c r="Q7" s="23"/>
      <c r="R7" s="12">
        <f t="shared" si="0"/>
        <v>192.3662423697612</v>
      </c>
    </row>
    <row r="8" spans="1:18" ht="19.5" customHeight="1">
      <c r="A8" s="32" t="s">
        <v>24</v>
      </c>
      <c r="B8" s="23"/>
      <c r="C8" s="23"/>
      <c r="D8" s="23"/>
      <c r="E8" s="23"/>
      <c r="F8" s="23"/>
      <c r="G8" s="23"/>
      <c r="H8" s="23"/>
      <c r="I8" s="23">
        <v>73.51813755742988</v>
      </c>
      <c r="J8" s="23"/>
      <c r="K8" s="23"/>
      <c r="L8" s="23">
        <v>93.82693250531133</v>
      </c>
      <c r="M8" s="23"/>
      <c r="N8" s="23"/>
      <c r="O8" s="23"/>
      <c r="P8" s="23"/>
      <c r="Q8" s="23">
        <v>68.08074534161491</v>
      </c>
      <c r="R8" s="12">
        <f t="shared" si="0"/>
        <v>235.42581540435614</v>
      </c>
    </row>
    <row r="9" spans="1:18" ht="19.5" customHeight="1">
      <c r="A9" s="33" t="s">
        <v>99</v>
      </c>
      <c r="B9" s="23">
        <v>90.9117840684661</v>
      </c>
      <c r="C9" s="23">
        <v>102.77548975957258</v>
      </c>
      <c r="D9" s="23"/>
      <c r="E9" s="23">
        <v>82.19384902143521</v>
      </c>
      <c r="F9" s="23">
        <v>70.9074074074074</v>
      </c>
      <c r="G9" s="23"/>
      <c r="H9" s="23"/>
      <c r="I9" s="23">
        <v>89.68514280871261</v>
      </c>
      <c r="J9" s="23">
        <v>88.82612891755981</v>
      </c>
      <c r="K9" s="23">
        <v>87.13647767185147</v>
      </c>
      <c r="L9" s="23"/>
      <c r="M9" s="23">
        <v>97.46323976181796</v>
      </c>
      <c r="N9" s="23">
        <v>108.3754355400697</v>
      </c>
      <c r="O9" s="23">
        <v>93.10968921389396</v>
      </c>
      <c r="P9" s="23">
        <v>66.20744389709908</v>
      </c>
      <c r="Q9" s="23"/>
      <c r="R9" s="12">
        <f t="shared" si="0"/>
        <v>977.5920880678859</v>
      </c>
    </row>
    <row r="10" spans="2:17" ht="19.5" customHeight="1">
      <c r="B10" s="17">
        <f aca="true" t="shared" si="1" ref="B10:Q10">SUM(B4,B5,B6,B7,B8,B9)</f>
        <v>270.66400892443306</v>
      </c>
      <c r="C10" s="17">
        <f t="shared" si="1"/>
        <v>295.4040732216286</v>
      </c>
      <c r="D10" s="17">
        <f t="shared" si="1"/>
        <v>183.56265984654732</v>
      </c>
      <c r="E10" s="17">
        <f t="shared" si="1"/>
        <v>222.48758161414997</v>
      </c>
      <c r="F10" s="17">
        <f t="shared" si="1"/>
        <v>221.05555555555554</v>
      </c>
      <c r="G10" s="17">
        <f t="shared" si="1"/>
        <v>298.37218600971306</v>
      </c>
      <c r="H10" s="17">
        <f t="shared" si="1"/>
        <v>288.6513941061522</v>
      </c>
      <c r="I10" s="17">
        <f t="shared" si="1"/>
        <v>260.6789860579519</v>
      </c>
      <c r="J10" s="17">
        <f t="shared" si="1"/>
        <v>261.9097233064728</v>
      </c>
      <c r="K10" s="17">
        <f t="shared" si="1"/>
        <v>259.9204483170511</v>
      </c>
      <c r="L10" s="17">
        <f t="shared" si="1"/>
        <v>209.8146694060917</v>
      </c>
      <c r="M10" s="17">
        <f t="shared" si="1"/>
        <v>301.0140100525125</v>
      </c>
      <c r="N10" s="17">
        <f t="shared" si="1"/>
        <v>323.6673888280529</v>
      </c>
      <c r="O10" s="17">
        <f t="shared" si="1"/>
        <v>249.54844606946983</v>
      </c>
      <c r="P10" s="17">
        <f t="shared" si="1"/>
        <v>205.2326497119954</v>
      </c>
      <c r="Q10" s="17">
        <f t="shared" si="1"/>
        <v>200.51552795031057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1846.367571224067</v>
      </c>
    </row>
    <row r="3" spans="1:18" ht="45" customHeight="1">
      <c r="A3" s="46" t="s">
        <v>82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1" t="s">
        <v>65</v>
      </c>
      <c r="B4" s="23">
        <v>92.40790354989953</v>
      </c>
      <c r="C4" s="23">
        <v>61.85601390394985</v>
      </c>
      <c r="D4" s="23"/>
      <c r="E4" s="23">
        <v>42.84759671746775</v>
      </c>
      <c r="F4" s="23"/>
      <c r="G4" s="23"/>
      <c r="H4" s="23">
        <v>84.26786142626938</v>
      </c>
      <c r="I4" s="23">
        <v>51.90639376584358</v>
      </c>
      <c r="J4" s="23"/>
      <c r="K4" s="23"/>
      <c r="L4" s="23"/>
      <c r="M4" s="23"/>
      <c r="N4" s="23"/>
      <c r="O4" s="23">
        <v>50.221206581352824</v>
      </c>
      <c r="P4" s="23"/>
      <c r="Q4" s="23"/>
      <c r="R4" s="12">
        <f aca="true" t="shared" si="0" ref="R4:R9">SUM(B4:Q4)</f>
        <v>383.50697594478294</v>
      </c>
    </row>
    <row r="5" spans="1:18" ht="19.5" customHeight="1">
      <c r="A5" s="33" t="s">
        <v>63</v>
      </c>
      <c r="B5" s="23">
        <v>100.95588235294117</v>
      </c>
      <c r="C5" s="23"/>
      <c r="D5" s="23">
        <v>68.0076726342711</v>
      </c>
      <c r="E5" s="23"/>
      <c r="F5" s="23">
        <v>69.51851851851852</v>
      </c>
      <c r="G5" s="23">
        <v>118.33729216152017</v>
      </c>
      <c r="H5" s="23"/>
      <c r="I5" s="23"/>
      <c r="J5" s="23"/>
      <c r="K5" s="23"/>
      <c r="L5" s="23"/>
      <c r="M5" s="23">
        <v>110.79856115107914</v>
      </c>
      <c r="N5" s="23"/>
      <c r="O5" s="23"/>
      <c r="P5" s="23">
        <v>58.787439613526566</v>
      </c>
      <c r="Q5" s="23"/>
      <c r="R5" s="12">
        <f t="shared" si="0"/>
        <v>526.4053664318567</v>
      </c>
    </row>
    <row r="6" spans="1:18" ht="19.5" customHeight="1">
      <c r="A6" s="33" t="s">
        <v>64</v>
      </c>
      <c r="B6" s="23"/>
      <c r="C6" s="23">
        <v>72.98985182189213</v>
      </c>
      <c r="D6" s="23">
        <v>58.54475703324808</v>
      </c>
      <c r="E6" s="23"/>
      <c r="F6" s="23">
        <v>64.42592592592592</v>
      </c>
      <c r="G6" s="23">
        <v>99.31034482758619</v>
      </c>
      <c r="H6" s="23">
        <v>84.20285260241648</v>
      </c>
      <c r="I6" s="23"/>
      <c r="J6" s="23">
        <v>86.10216591744994</v>
      </c>
      <c r="K6" s="23">
        <v>93.62209273534606</v>
      </c>
      <c r="L6" s="23"/>
      <c r="M6" s="23">
        <v>92.83845278725826</v>
      </c>
      <c r="N6" s="23">
        <v>106.13708483181722</v>
      </c>
      <c r="O6" s="23">
        <v>60.202925045703836</v>
      </c>
      <c r="P6" s="23">
        <v>72.97939643679555</v>
      </c>
      <c r="Q6" s="23">
        <v>45.099378881987576</v>
      </c>
      <c r="R6" s="12">
        <f>SUM(B6:Q6)</f>
        <v>936.4552288474273</v>
      </c>
    </row>
    <row r="7" spans="1:18" ht="19.5" customHeight="1">
      <c r="A7" s="33" t="s">
        <v>101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2">
        <f>SUM(B7:Q7)</f>
        <v>0</v>
      </c>
    </row>
    <row r="8" spans="1:18" ht="19.5" customHeight="1">
      <c r="A8" s="5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2">
        <f t="shared" si="0"/>
        <v>0</v>
      </c>
    </row>
    <row r="9" spans="1:18" ht="19.5" customHeight="1">
      <c r="A9" s="5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2">
        <f t="shared" si="0"/>
        <v>0</v>
      </c>
    </row>
    <row r="10" spans="2:17" ht="19.5" customHeight="1">
      <c r="B10" s="17">
        <f aca="true" t="shared" si="1" ref="B10:Q10">SUM(B4,B5,B6,B7,B8,B9)</f>
        <v>193.3637859028407</v>
      </c>
      <c r="C10" s="17">
        <f t="shared" si="1"/>
        <v>134.84586572584197</v>
      </c>
      <c r="D10" s="17">
        <f t="shared" si="1"/>
        <v>126.55242966751919</v>
      </c>
      <c r="E10" s="17">
        <f t="shared" si="1"/>
        <v>42.84759671746775</v>
      </c>
      <c r="F10" s="17">
        <f t="shared" si="1"/>
        <v>133.94444444444446</v>
      </c>
      <c r="G10" s="17">
        <f t="shared" si="1"/>
        <v>217.64763698910636</v>
      </c>
      <c r="H10" s="17">
        <f t="shared" si="1"/>
        <v>168.47071402868585</v>
      </c>
      <c r="I10" s="17">
        <f t="shared" si="1"/>
        <v>51.90639376584358</v>
      </c>
      <c r="J10" s="17">
        <f t="shared" si="1"/>
        <v>86.10216591744994</v>
      </c>
      <c r="K10" s="17">
        <f t="shared" si="1"/>
        <v>93.62209273534606</v>
      </c>
      <c r="L10" s="17">
        <f t="shared" si="1"/>
        <v>0</v>
      </c>
      <c r="M10" s="17">
        <f t="shared" si="1"/>
        <v>203.63701393833742</v>
      </c>
      <c r="N10" s="17">
        <f t="shared" si="1"/>
        <v>106.13708483181722</v>
      </c>
      <c r="O10" s="17">
        <f t="shared" si="1"/>
        <v>110.42413162705665</v>
      </c>
      <c r="P10" s="17">
        <f t="shared" si="1"/>
        <v>131.76683605032213</v>
      </c>
      <c r="Q10" s="17">
        <f t="shared" si="1"/>
        <v>45.099378881987576</v>
      </c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887.7676970224836</v>
      </c>
    </row>
    <row r="3" spans="1:18" ht="45" customHeight="1">
      <c r="A3" s="48" t="s">
        <v>45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3" t="s">
        <v>47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2">
        <f aca="true" t="shared" si="0" ref="R4:R9">SUM(B4:Q4)</f>
        <v>0</v>
      </c>
    </row>
    <row r="5" spans="1:18" ht="19.5" customHeight="1">
      <c r="A5" s="32" t="s">
        <v>50</v>
      </c>
      <c r="B5" s="23"/>
      <c r="C5" s="23"/>
      <c r="D5" s="23">
        <v>60.846547314578004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2">
        <f t="shared" si="0"/>
        <v>60.846547314578004</v>
      </c>
    </row>
    <row r="6" spans="1:18" ht="19.5" customHeight="1">
      <c r="A6" s="33" t="s">
        <v>48</v>
      </c>
      <c r="B6" s="23"/>
      <c r="C6" s="23"/>
      <c r="D6" s="23">
        <v>78.23785166240408</v>
      </c>
      <c r="E6" s="23"/>
      <c r="F6" s="23">
        <v>68.5925925925926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>
        <v>56.27950310559007</v>
      </c>
      <c r="R6" s="12">
        <f t="shared" si="0"/>
        <v>203.10994736058674</v>
      </c>
    </row>
    <row r="7" spans="1:18" ht="19.5" customHeight="1">
      <c r="A7" s="33" t="s">
        <v>46</v>
      </c>
      <c r="B7" s="23"/>
      <c r="C7" s="23">
        <v>70.96799091538175</v>
      </c>
      <c r="D7" s="23">
        <v>101</v>
      </c>
      <c r="E7" s="23"/>
      <c r="F7" s="23">
        <v>76.46296296296296</v>
      </c>
      <c r="G7" s="23"/>
      <c r="H7" s="23"/>
      <c r="I7" s="23"/>
      <c r="J7" s="23">
        <v>78.91393806619692</v>
      </c>
      <c r="K7" s="23"/>
      <c r="L7" s="23"/>
      <c r="M7" s="23">
        <v>87.26375691761511</v>
      </c>
      <c r="N7" s="23"/>
      <c r="O7" s="23"/>
      <c r="P7" s="23"/>
      <c r="Q7" s="23">
        <v>76.15527950310559</v>
      </c>
      <c r="R7" s="12">
        <f t="shared" si="0"/>
        <v>490.7639283652623</v>
      </c>
    </row>
    <row r="8" spans="1:18" ht="19.5" customHeight="1">
      <c r="A8" s="32" t="s">
        <v>163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2">
        <f t="shared" si="0"/>
        <v>0</v>
      </c>
    </row>
    <row r="9" spans="1:18" ht="19.5" customHeight="1">
      <c r="A9" s="32" t="s">
        <v>49</v>
      </c>
      <c r="B9" s="23"/>
      <c r="C9" s="23"/>
      <c r="D9" s="23"/>
      <c r="E9" s="23"/>
      <c r="F9" s="23">
        <v>77.38888888888889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>
        <v>55.6583850931677</v>
      </c>
      <c r="R9" s="12">
        <f t="shared" si="0"/>
        <v>133.0472739820566</v>
      </c>
    </row>
    <row r="10" spans="2:17" ht="19.5" customHeight="1">
      <c r="B10" s="17">
        <f aca="true" t="shared" si="1" ref="B10:Q10">SUM(B4,B5,B6,B7,B8,B9)</f>
        <v>0</v>
      </c>
      <c r="C10" s="17">
        <f t="shared" si="1"/>
        <v>70.96799091538175</v>
      </c>
      <c r="D10" s="17">
        <f t="shared" si="1"/>
        <v>240.08439897698207</v>
      </c>
      <c r="E10" s="17">
        <f t="shared" si="1"/>
        <v>0</v>
      </c>
      <c r="F10" s="17">
        <f t="shared" si="1"/>
        <v>222.44444444444443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78.91393806619692</v>
      </c>
      <c r="K10" s="17">
        <f t="shared" si="1"/>
        <v>0</v>
      </c>
      <c r="L10" s="17">
        <f t="shared" si="1"/>
        <v>0</v>
      </c>
      <c r="M10" s="17">
        <f t="shared" si="1"/>
        <v>87.26375691761511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188.09316770186336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51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3" t="s">
        <v>66</v>
      </c>
      <c r="C3" s="56">
        <f>'NÁHRADNÍ TERMÍN'!C10</f>
        <v>295.4040732216286</v>
      </c>
      <c r="D3" s="55">
        <f aca="true" t="shared" si="0" ref="D3:D23">C3-C$3</f>
        <v>0</v>
      </c>
    </row>
    <row r="4" spans="1:4" ht="23.25" customHeight="1">
      <c r="A4" s="43" t="s">
        <v>123</v>
      </c>
      <c r="B4" s="53" t="s">
        <v>4</v>
      </c>
      <c r="C4" s="56">
        <f>'ŠVANDA TEAM'!C10</f>
        <v>289.97443404597675</v>
      </c>
      <c r="D4" s="55">
        <f t="shared" si="0"/>
        <v>-5.429639175651857</v>
      </c>
    </row>
    <row r="5" spans="1:9" ht="23.25" customHeight="1">
      <c r="A5" s="43" t="s">
        <v>124</v>
      </c>
      <c r="B5" s="57" t="s">
        <v>156</v>
      </c>
      <c r="C5" s="56">
        <f>'K3 SPORT HVĚZDY'!C10</f>
        <v>276.08374713314595</v>
      </c>
      <c r="D5" s="55">
        <f t="shared" si="0"/>
        <v>-19.32032608848266</v>
      </c>
      <c r="H5" s="4"/>
      <c r="I5" s="5"/>
    </row>
    <row r="6" spans="1:4" ht="23.25" customHeight="1">
      <c r="A6" s="43" t="s">
        <v>125</v>
      </c>
      <c r="B6" s="37" t="s">
        <v>154</v>
      </c>
      <c r="C6" s="39">
        <f>'ŠNEČEK TEAM'!C10</f>
        <v>259.44834215071404</v>
      </c>
      <c r="D6" s="40">
        <f t="shared" si="0"/>
        <v>-35.95573107091457</v>
      </c>
    </row>
    <row r="7" spans="1:4" ht="23.25" customHeight="1">
      <c r="A7" s="43" t="s">
        <v>126</v>
      </c>
      <c r="B7" s="37" t="s">
        <v>72</v>
      </c>
      <c r="C7" s="39">
        <f>'PARDAL´S TEAM'!C10</f>
        <v>243.99806051583943</v>
      </c>
      <c r="D7" s="40">
        <f t="shared" si="0"/>
        <v>-51.40601270578918</v>
      </c>
    </row>
    <row r="8" spans="1:4" ht="23.25" customHeight="1">
      <c r="A8" s="43" t="s">
        <v>127</v>
      </c>
      <c r="B8" s="37" t="s">
        <v>54</v>
      </c>
      <c r="C8" s="39">
        <f>'SOKOLÍ PERO'!C10</f>
        <v>209.70335182120252</v>
      </c>
      <c r="D8" s="40">
        <f t="shared" si="0"/>
        <v>-85.70072140042609</v>
      </c>
    </row>
    <row r="9" spans="1:4" ht="23.25" customHeight="1">
      <c r="A9" s="43" t="s">
        <v>128</v>
      </c>
      <c r="B9" s="36" t="s">
        <v>189</v>
      </c>
      <c r="C9" s="39">
        <f>'DRAHÉ, TETY A JÁ'!C10</f>
        <v>207.97962346103196</v>
      </c>
      <c r="D9" s="40">
        <f t="shared" si="0"/>
        <v>-87.42444976059664</v>
      </c>
    </row>
    <row r="10" spans="1:4" ht="23.25" customHeight="1">
      <c r="A10" s="43" t="s">
        <v>129</v>
      </c>
      <c r="B10" s="37" t="s">
        <v>112</v>
      </c>
      <c r="C10" s="39">
        <f>'SK TERMIT'!C10</f>
        <v>204.41413450142716</v>
      </c>
      <c r="D10" s="40">
        <f t="shared" si="0"/>
        <v>-90.98993872020145</v>
      </c>
    </row>
    <row r="11" spans="1:4" ht="23.25" customHeight="1">
      <c r="A11" s="43" t="s">
        <v>130</v>
      </c>
      <c r="B11" s="37" t="s">
        <v>102</v>
      </c>
      <c r="C11" s="39">
        <f>VĚTROPLAŠI!C10</f>
        <v>200.41919322288655</v>
      </c>
      <c r="D11" s="40">
        <f t="shared" si="0"/>
        <v>-94.98487999874206</v>
      </c>
    </row>
    <row r="12" spans="1:4" ht="23.25" customHeight="1">
      <c r="A12" s="43" t="s">
        <v>131</v>
      </c>
      <c r="B12" s="37" t="s">
        <v>59</v>
      </c>
      <c r="C12" s="39">
        <f>'SK METEOR BRNO'!C10</f>
        <v>195.82818966246748</v>
      </c>
      <c r="D12" s="40">
        <f t="shared" si="0"/>
        <v>-99.57588355916113</v>
      </c>
    </row>
    <row r="13" spans="1:4" ht="23.25" customHeight="1">
      <c r="A13" s="43" t="s">
        <v>132</v>
      </c>
      <c r="B13" s="37" t="s">
        <v>182</v>
      </c>
      <c r="C13" s="39">
        <f>KáDr!C10</f>
        <v>185.06823267928303</v>
      </c>
      <c r="D13" s="40">
        <f t="shared" si="0"/>
        <v>-110.33584054234558</v>
      </c>
    </row>
    <row r="14" spans="1:4" ht="23.25" customHeight="1">
      <c r="A14" s="43" t="s">
        <v>133</v>
      </c>
      <c r="B14" s="37" t="s">
        <v>109</v>
      </c>
      <c r="C14" s="39">
        <f>'GLASS VISION'!C10</f>
        <v>183.98547906096672</v>
      </c>
      <c r="D14" s="40">
        <f t="shared" si="0"/>
        <v>-111.41859416066188</v>
      </c>
    </row>
    <row r="15" spans="1:4" ht="23.25" customHeight="1">
      <c r="A15" s="43" t="s">
        <v>134</v>
      </c>
      <c r="B15" s="37" t="s">
        <v>3</v>
      </c>
      <c r="C15" s="39">
        <f>'PROPÁNAJÁNA TEAM'!C10</f>
        <v>178.4209136553009</v>
      </c>
      <c r="D15" s="40">
        <f t="shared" si="0"/>
        <v>-116.98315956632771</v>
      </c>
    </row>
    <row r="16" spans="1:4" ht="23.25" customHeight="1">
      <c r="A16" s="43" t="s">
        <v>135</v>
      </c>
      <c r="B16" s="36" t="s">
        <v>95</v>
      </c>
      <c r="C16" s="39">
        <f>'K3 SPORT VÝBĚR'!C10</f>
        <v>176.34505659313652</v>
      </c>
      <c r="D16" s="40">
        <f t="shared" si="0"/>
        <v>-119.05901662849209</v>
      </c>
    </row>
    <row r="17" spans="1:4" ht="23.25" customHeight="1">
      <c r="A17" s="43" t="s">
        <v>136</v>
      </c>
      <c r="B17" s="37" t="s">
        <v>175</v>
      </c>
      <c r="C17" s="39">
        <f>'BOD ZLOMU'!C10</f>
        <v>152.84749011691366</v>
      </c>
      <c r="D17" s="40">
        <f t="shared" si="0"/>
        <v>-142.55658310471495</v>
      </c>
    </row>
    <row r="18" spans="1:4" ht="23.25" customHeight="1">
      <c r="A18" s="43" t="s">
        <v>137</v>
      </c>
      <c r="B18" s="37" t="s">
        <v>62</v>
      </c>
      <c r="C18" s="39">
        <f>'NÁHRADNÍ TERMÍN - JUNIORKA'!C10</f>
        <v>134.84586572584197</v>
      </c>
      <c r="D18" s="40">
        <f t="shared" si="0"/>
        <v>-160.55820749578663</v>
      </c>
    </row>
    <row r="19" spans="1:4" ht="23.25" customHeight="1">
      <c r="A19" s="43" t="s">
        <v>138</v>
      </c>
      <c r="B19" s="37" t="s">
        <v>45</v>
      </c>
      <c r="C19" s="39">
        <f>'OKLAHOMA TEAM'!C10</f>
        <v>70.96799091538175</v>
      </c>
      <c r="D19" s="40">
        <f t="shared" si="0"/>
        <v>-224.43608230624687</v>
      </c>
    </row>
    <row r="20" spans="1:4" ht="23.25" customHeight="1">
      <c r="A20" s="43" t="s">
        <v>139</v>
      </c>
      <c r="B20" s="37" t="s">
        <v>118</v>
      </c>
      <c r="C20" s="39">
        <f>'SAJDA TEAM'!C10</f>
        <v>67.61990157644507</v>
      </c>
      <c r="D20" s="40">
        <f t="shared" si="0"/>
        <v>-227.78417164518353</v>
      </c>
    </row>
    <row r="21" spans="1:4" ht="23.25" customHeight="1">
      <c r="A21" s="43" t="s">
        <v>140</v>
      </c>
      <c r="B21" s="37" t="s">
        <v>79</v>
      </c>
      <c r="C21" s="39">
        <f>'CHEECHOO TEAM'!C10</f>
        <v>58.33960786468997</v>
      </c>
      <c r="D21" s="40">
        <f t="shared" si="0"/>
        <v>-237.06446535693863</v>
      </c>
    </row>
    <row r="22" spans="1:4" ht="23.25" customHeight="1">
      <c r="A22" s="43" t="s">
        <v>141</v>
      </c>
      <c r="B22" s="37" t="s">
        <v>37</v>
      </c>
      <c r="C22" s="39">
        <f>'JEN TAK TAK'!C10</f>
        <v>0</v>
      </c>
      <c r="D22" s="40">
        <f t="shared" si="0"/>
        <v>-295.4040732216286</v>
      </c>
    </row>
    <row r="23" spans="1:4" ht="23.25" customHeight="1">
      <c r="A23" s="43" t="s">
        <v>186</v>
      </c>
      <c r="B23" s="37" t="s">
        <v>96</v>
      </c>
      <c r="C23" s="39">
        <f>'K3 SPORT TROSKY'!C10</f>
        <v>0</v>
      </c>
      <c r="D23" s="40">
        <f t="shared" si="0"/>
        <v>-295.4040732216286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2997.0638113664622</v>
      </c>
    </row>
    <row r="3" spans="1:18" ht="45" customHeight="1">
      <c r="A3" s="48" t="s">
        <v>72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3" t="s">
        <v>43</v>
      </c>
      <c r="B4" s="23"/>
      <c r="C4" s="23">
        <v>98.6063401187447</v>
      </c>
      <c r="D4" s="23">
        <v>60.07928388746802</v>
      </c>
      <c r="E4" s="23"/>
      <c r="F4" s="23"/>
      <c r="G4" s="23">
        <v>94.62148521989906</v>
      </c>
      <c r="H4" s="23"/>
      <c r="I4" s="23"/>
      <c r="J4" s="23"/>
      <c r="K4" s="23"/>
      <c r="L4" s="23"/>
      <c r="M4" s="23"/>
      <c r="N4" s="23"/>
      <c r="O4" s="23"/>
      <c r="P4" s="23">
        <v>64.05530295019562</v>
      </c>
      <c r="Q4" s="23"/>
      <c r="R4" s="12">
        <f aca="true" t="shared" si="0" ref="R4:R9">SUM(B4:Q4)</f>
        <v>317.36241217630743</v>
      </c>
    </row>
    <row r="5" spans="1:18" ht="19.5" customHeight="1">
      <c r="A5" s="33" t="s">
        <v>42</v>
      </c>
      <c r="B5" s="23">
        <v>72.28538283062645</v>
      </c>
      <c r="C5" s="23">
        <v>92.78983452119657</v>
      </c>
      <c r="D5" s="23"/>
      <c r="E5" s="23">
        <v>76.09677419354837</v>
      </c>
      <c r="F5" s="23">
        <v>77.85185185185185</v>
      </c>
      <c r="G5" s="23">
        <v>96.0470242468773</v>
      </c>
      <c r="H5" s="23">
        <v>84.78322276742055</v>
      </c>
      <c r="I5" s="23">
        <v>81.57291746493983</v>
      </c>
      <c r="J5" s="23">
        <v>83.53577633865108</v>
      </c>
      <c r="K5" s="23">
        <v>87.06883674768548</v>
      </c>
      <c r="L5" s="23">
        <v>100.91351154091781</v>
      </c>
      <c r="M5" s="23">
        <v>99.38872255489022</v>
      </c>
      <c r="N5" s="23">
        <v>109.09890109890111</v>
      </c>
      <c r="O5" s="23">
        <v>69.78244972577696</v>
      </c>
      <c r="P5" s="23"/>
      <c r="Q5" s="23">
        <v>59.38509316770186</v>
      </c>
      <c r="R5" s="12">
        <f t="shared" si="0"/>
        <v>1190.6002990509855</v>
      </c>
    </row>
    <row r="6" spans="1:18" ht="19.5" customHeight="1">
      <c r="A6" s="32" t="s">
        <v>162</v>
      </c>
      <c r="B6" s="23"/>
      <c r="C6" s="23"/>
      <c r="D6" s="23">
        <v>36.54987212276215</v>
      </c>
      <c r="E6" s="23">
        <v>41.625</v>
      </c>
      <c r="F6" s="23"/>
      <c r="G6" s="23"/>
      <c r="H6" s="23"/>
      <c r="I6" s="23">
        <v>56.8203505860388</v>
      </c>
      <c r="J6" s="23"/>
      <c r="K6" s="23">
        <v>75.61961690665424</v>
      </c>
      <c r="L6" s="23">
        <v>33.26009987739601</v>
      </c>
      <c r="M6" s="23"/>
      <c r="N6" s="23"/>
      <c r="O6" s="23">
        <v>58.02742230347349</v>
      </c>
      <c r="P6" s="23"/>
      <c r="Q6" s="23"/>
      <c r="R6" s="12">
        <f t="shared" si="0"/>
        <v>301.9023617963247</v>
      </c>
    </row>
    <row r="7" spans="1:18" ht="19.5" customHeight="1">
      <c r="A7" s="33" t="s">
        <v>41</v>
      </c>
      <c r="B7" s="23">
        <v>86.74130911368619</v>
      </c>
      <c r="C7" s="23"/>
      <c r="D7" s="23">
        <v>58.033248081841435</v>
      </c>
      <c r="E7" s="23">
        <v>82.10169885966953</v>
      </c>
      <c r="F7" s="23">
        <v>78.77777777777779</v>
      </c>
      <c r="G7" s="23"/>
      <c r="H7" s="23">
        <v>100.29233664235218</v>
      </c>
      <c r="I7" s="23">
        <v>89.62059620596204</v>
      </c>
      <c r="J7" s="23">
        <v>68.94406988889943</v>
      </c>
      <c r="K7" s="23">
        <v>79.09634962347901</v>
      </c>
      <c r="L7" s="23"/>
      <c r="M7" s="23"/>
      <c r="N7" s="23">
        <v>96.06093979442</v>
      </c>
      <c r="O7" s="23">
        <v>79.54478976234003</v>
      </c>
      <c r="P7" s="23">
        <v>58.132244820013376</v>
      </c>
      <c r="Q7" s="23">
        <v>58.14285714285714</v>
      </c>
      <c r="R7" s="12">
        <f t="shared" si="0"/>
        <v>935.488217713298</v>
      </c>
    </row>
    <row r="8" spans="1:18" ht="19.5" customHeight="1">
      <c r="A8" s="32" t="s">
        <v>73</v>
      </c>
      <c r="B8" s="23"/>
      <c r="C8" s="23">
        <v>52.60188587589817</v>
      </c>
      <c r="D8" s="23"/>
      <c r="E8" s="23"/>
      <c r="F8" s="23">
        <v>72.75925925925925</v>
      </c>
      <c r="G8" s="23"/>
      <c r="H8" s="23">
        <v>63.858692264575126</v>
      </c>
      <c r="I8" s="23"/>
      <c r="J8" s="23"/>
      <c r="K8" s="23"/>
      <c r="L8" s="23"/>
      <c r="M8" s="23"/>
      <c r="N8" s="23"/>
      <c r="O8" s="23"/>
      <c r="P8" s="23"/>
      <c r="Q8" s="23">
        <v>62.49068322981367</v>
      </c>
      <c r="R8" s="12">
        <f t="shared" si="0"/>
        <v>251.7105206295462</v>
      </c>
    </row>
    <row r="9" spans="1:18" ht="19.5" customHeight="1">
      <c r="A9" s="5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2">
        <f t="shared" si="0"/>
        <v>0</v>
      </c>
    </row>
    <row r="10" spans="2:17" ht="19.5" customHeight="1">
      <c r="B10" s="17">
        <f aca="true" t="shared" si="1" ref="B10:Q10">SUM(B4,B5,B6,B7,B8,B9)</f>
        <v>159.02669194431263</v>
      </c>
      <c r="C10" s="17">
        <f t="shared" si="1"/>
        <v>243.99806051583943</v>
      </c>
      <c r="D10" s="17">
        <f t="shared" si="1"/>
        <v>154.6624040920716</v>
      </c>
      <c r="E10" s="17">
        <f t="shared" si="1"/>
        <v>199.8234730532179</v>
      </c>
      <c r="F10" s="17">
        <f t="shared" si="1"/>
        <v>229.38888888888886</v>
      </c>
      <c r="G10" s="17">
        <f t="shared" si="1"/>
        <v>190.66850946677636</v>
      </c>
      <c r="H10" s="17">
        <f t="shared" si="1"/>
        <v>248.93425167434785</v>
      </c>
      <c r="I10" s="17">
        <f t="shared" si="1"/>
        <v>228.01386425694068</v>
      </c>
      <c r="J10" s="17">
        <f t="shared" si="1"/>
        <v>152.47984622755052</v>
      </c>
      <c r="K10" s="17">
        <f t="shared" si="1"/>
        <v>241.78480327781875</v>
      </c>
      <c r="L10" s="17">
        <f t="shared" si="1"/>
        <v>134.1736114183138</v>
      </c>
      <c r="M10" s="17">
        <f t="shared" si="1"/>
        <v>99.38872255489022</v>
      </c>
      <c r="N10" s="17">
        <f t="shared" si="1"/>
        <v>205.1598408933211</v>
      </c>
      <c r="O10" s="17">
        <f t="shared" si="1"/>
        <v>207.35466179159047</v>
      </c>
      <c r="P10" s="17">
        <f t="shared" si="1"/>
        <v>122.187547770209</v>
      </c>
      <c r="Q10" s="17">
        <f t="shared" si="1"/>
        <v>180.01863354037266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1.00390625" style="3" customWidth="1"/>
    <col min="19" max="16384" width="9.00390625" style="3" customWidth="1"/>
  </cols>
  <sheetData>
    <row r="2" ht="18" customHeight="1">
      <c r="R2" s="10">
        <f>SUM(R4:R9)</f>
        <v>4032.1238435118294</v>
      </c>
    </row>
    <row r="3" spans="1:18" ht="45" customHeight="1">
      <c r="A3" s="47" t="s">
        <v>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17</v>
      </c>
    </row>
    <row r="4" spans="1:18" ht="19.5" customHeight="1">
      <c r="A4" s="33" t="s">
        <v>143</v>
      </c>
      <c r="B4" s="23"/>
      <c r="C4" s="23"/>
      <c r="D4" s="23">
        <v>65.9616368286445</v>
      </c>
      <c r="E4" s="23">
        <v>84.82474723158401</v>
      </c>
      <c r="F4" s="23"/>
      <c r="G4" s="23"/>
      <c r="H4" s="23"/>
      <c r="I4" s="23"/>
      <c r="J4" s="23"/>
      <c r="K4" s="23"/>
      <c r="L4" s="23"/>
      <c r="M4" s="23"/>
      <c r="N4" s="23"/>
      <c r="O4" s="23">
        <v>93.07312614259598</v>
      </c>
      <c r="P4" s="23"/>
      <c r="Q4" s="23"/>
      <c r="R4" s="12">
        <f aca="true" t="shared" si="0" ref="R4:R9">SUM(B4:Q4)</f>
        <v>243.85951020282448</v>
      </c>
    </row>
    <row r="5" spans="1:18" ht="19.5" customHeight="1">
      <c r="A5" s="32" t="s">
        <v>142</v>
      </c>
      <c r="B5" s="23">
        <v>59.55685618729097</v>
      </c>
      <c r="C5" s="23"/>
      <c r="D5" s="23">
        <v>62.125319693094625</v>
      </c>
      <c r="E5" s="23">
        <v>53.70107398568019</v>
      </c>
      <c r="F5" s="23">
        <v>73.68518518518519</v>
      </c>
      <c r="G5" s="23">
        <v>84.86994672516452</v>
      </c>
      <c r="H5" s="23">
        <v>79.5359661207478</v>
      </c>
      <c r="I5" s="23"/>
      <c r="J5" s="23"/>
      <c r="K5" s="23"/>
      <c r="L5" s="23"/>
      <c r="M5" s="23"/>
      <c r="N5" s="23"/>
      <c r="O5" s="23">
        <v>82.03107861060327</v>
      </c>
      <c r="P5" s="23"/>
      <c r="Q5" s="23"/>
      <c r="R5" s="12">
        <f t="shared" si="0"/>
        <v>495.5054265077666</v>
      </c>
    </row>
    <row r="6" spans="1:18" ht="19.5" customHeight="1">
      <c r="A6" s="33" t="s">
        <v>144</v>
      </c>
      <c r="B6" s="23">
        <v>85.88007437248218</v>
      </c>
      <c r="C6" s="23">
        <v>86.54067723571706</v>
      </c>
      <c r="D6" s="23">
        <v>80.02813299232737</v>
      </c>
      <c r="E6" s="23">
        <v>69.5036196439053</v>
      </c>
      <c r="F6" s="23"/>
      <c r="G6" s="23">
        <v>103.94160583941604</v>
      </c>
      <c r="H6" s="23"/>
      <c r="I6" s="23">
        <v>90.67998628022639</v>
      </c>
      <c r="J6" s="23">
        <v>90.02870722923667</v>
      </c>
      <c r="K6" s="23">
        <v>97.1643598615917</v>
      </c>
      <c r="L6" s="23">
        <v>119.02796717901306</v>
      </c>
      <c r="M6" s="23">
        <v>109.93092152115084</v>
      </c>
      <c r="N6" s="23">
        <v>119.68352853227015</v>
      </c>
      <c r="O6" s="23"/>
      <c r="P6" s="23">
        <v>72.95396171553188</v>
      </c>
      <c r="Q6" s="23"/>
      <c r="R6" s="12">
        <f t="shared" si="0"/>
        <v>1125.363542402869</v>
      </c>
    </row>
    <row r="7" spans="1:18" ht="19.5" customHeight="1">
      <c r="A7" s="33" t="s">
        <v>147</v>
      </c>
      <c r="B7" s="23"/>
      <c r="C7" s="23"/>
      <c r="D7" s="23"/>
      <c r="E7" s="23"/>
      <c r="F7" s="23">
        <v>87.11111111111111</v>
      </c>
      <c r="G7" s="23"/>
      <c r="H7" s="23">
        <v>88.29553753607958</v>
      </c>
      <c r="I7" s="23"/>
      <c r="J7" s="23"/>
      <c r="K7" s="23">
        <v>87.30533199195172</v>
      </c>
      <c r="L7" s="23"/>
      <c r="M7" s="23"/>
      <c r="N7" s="23"/>
      <c r="O7" s="23"/>
      <c r="P7" s="23"/>
      <c r="Q7" s="23">
        <v>62.49068322981367</v>
      </c>
      <c r="R7" s="12">
        <f t="shared" si="0"/>
        <v>325.2026638689561</v>
      </c>
    </row>
    <row r="8" spans="1:18" ht="19.5" customHeight="1">
      <c r="A8" s="33" t="s">
        <v>145</v>
      </c>
      <c r="B8" s="23">
        <v>68.6274987810824</v>
      </c>
      <c r="C8" s="23">
        <v>91.88023641958384</v>
      </c>
      <c r="D8" s="23"/>
      <c r="E8" s="23"/>
      <c r="F8" s="23">
        <v>91.74074074074075</v>
      </c>
      <c r="G8" s="23">
        <v>113.53818346136465</v>
      </c>
      <c r="H8" s="23">
        <v>90.34987556435664</v>
      </c>
      <c r="I8" s="23">
        <v>86.49416850175353</v>
      </c>
      <c r="J8" s="23">
        <v>100.44029800005826</v>
      </c>
      <c r="K8" s="23"/>
      <c r="L8" s="23">
        <v>118.60257589696411</v>
      </c>
      <c r="M8" s="23">
        <v>106.78576326978467</v>
      </c>
      <c r="N8" s="23">
        <v>121.2525354969574</v>
      </c>
      <c r="O8" s="23">
        <v>87.36928702010968</v>
      </c>
      <c r="P8" s="23">
        <v>75.41033358414849</v>
      </c>
      <c r="Q8" s="23">
        <v>50.68944099378882</v>
      </c>
      <c r="R8" s="12">
        <f t="shared" si="0"/>
        <v>1203.1809377306934</v>
      </c>
    </row>
    <row r="9" spans="1:18" ht="19.5" customHeight="1">
      <c r="A9" s="32" t="s">
        <v>146</v>
      </c>
      <c r="B9" s="23"/>
      <c r="C9" s="23"/>
      <c r="D9" s="23"/>
      <c r="E9" s="23"/>
      <c r="F9" s="23"/>
      <c r="G9" s="23"/>
      <c r="H9" s="23"/>
      <c r="I9" s="23">
        <v>66.23674695103267</v>
      </c>
      <c r="J9" s="23">
        <v>77.10315801611438</v>
      </c>
      <c r="K9" s="23">
        <v>73.73614457831326</v>
      </c>
      <c r="L9" s="23">
        <v>103.1933050447902</v>
      </c>
      <c r="M9" s="23">
        <v>94.63680952937055</v>
      </c>
      <c r="N9" s="23">
        <v>101.95121951219512</v>
      </c>
      <c r="O9" s="23"/>
      <c r="P9" s="23">
        <v>45.37798165137615</v>
      </c>
      <c r="Q9" s="23">
        <v>76.77639751552795</v>
      </c>
      <c r="R9" s="12">
        <f t="shared" si="0"/>
        <v>639.0117627987203</v>
      </c>
    </row>
    <row r="10" spans="2:17" ht="19.5" customHeight="1">
      <c r="B10" s="17">
        <f aca="true" t="shared" si="1" ref="B10:Q10">SUM(B4,B5,B6,B7,B8,B9)</f>
        <v>214.06442934085555</v>
      </c>
      <c r="C10" s="17">
        <f t="shared" si="1"/>
        <v>178.4209136553009</v>
      </c>
      <c r="D10" s="17">
        <f t="shared" si="1"/>
        <v>208.11508951406648</v>
      </c>
      <c r="E10" s="17">
        <f t="shared" si="1"/>
        <v>208.0294408611695</v>
      </c>
      <c r="F10" s="17">
        <f t="shared" si="1"/>
        <v>252.53703703703707</v>
      </c>
      <c r="G10" s="17">
        <f t="shared" si="1"/>
        <v>302.3497360259452</v>
      </c>
      <c r="H10" s="17">
        <f t="shared" si="1"/>
        <v>258.181379221184</v>
      </c>
      <c r="I10" s="17">
        <f t="shared" si="1"/>
        <v>243.4109017330126</v>
      </c>
      <c r="J10" s="17">
        <f t="shared" si="1"/>
        <v>267.57216324540934</v>
      </c>
      <c r="K10" s="17">
        <f t="shared" si="1"/>
        <v>258.2058364318567</v>
      </c>
      <c r="L10" s="17">
        <f t="shared" si="1"/>
        <v>340.82384812076737</v>
      </c>
      <c r="M10" s="17">
        <f t="shared" si="1"/>
        <v>311.3534943203061</v>
      </c>
      <c r="N10" s="17">
        <f t="shared" si="1"/>
        <v>342.8872835414227</v>
      </c>
      <c r="O10" s="17">
        <f t="shared" si="1"/>
        <v>262.473491773309</v>
      </c>
      <c r="P10" s="17">
        <f t="shared" si="1"/>
        <v>193.7422769510565</v>
      </c>
      <c r="Q10" s="17">
        <f t="shared" si="1"/>
        <v>189.95652173913044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811.8472090010359</v>
      </c>
    </row>
    <row r="3" spans="1:18" ht="45" customHeight="1">
      <c r="A3" s="46" t="s">
        <v>170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1" t="s">
        <v>119</v>
      </c>
      <c r="B4" s="23"/>
      <c r="C4" s="23">
        <v>67.61990157644507</v>
      </c>
      <c r="D4" s="23">
        <v>66.72890025575447</v>
      </c>
      <c r="E4" s="23">
        <v>68.61776061776061</v>
      </c>
      <c r="F4" s="23">
        <v>72.75925925925925</v>
      </c>
      <c r="G4" s="23">
        <v>84.40572495332918</v>
      </c>
      <c r="H4" s="23"/>
      <c r="I4" s="23"/>
      <c r="J4" s="23"/>
      <c r="K4" s="23"/>
      <c r="L4" s="23"/>
      <c r="M4" s="23"/>
      <c r="N4" s="23"/>
      <c r="O4" s="23">
        <v>81.90310786106032</v>
      </c>
      <c r="P4" s="23"/>
      <c r="Q4" s="23">
        <v>47.58385093167702</v>
      </c>
      <c r="R4" s="12">
        <f aca="true" t="shared" si="0" ref="R4:R9">SUM(B4:Q4)</f>
        <v>489.61850545528597</v>
      </c>
    </row>
    <row r="5" spans="1:18" ht="19.5" customHeight="1">
      <c r="A5" s="32" t="s">
        <v>121</v>
      </c>
      <c r="B5" s="23"/>
      <c r="C5" s="23"/>
      <c r="D5" s="23">
        <v>39.87468030690537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2">
        <f t="shared" si="0"/>
        <v>39.87468030690537</v>
      </c>
    </row>
    <row r="6" spans="1:18" ht="19.5" customHeight="1">
      <c r="A6" s="33" t="s">
        <v>120</v>
      </c>
      <c r="B6" s="23"/>
      <c r="C6" s="23"/>
      <c r="D6" s="23">
        <v>49.59335038363171</v>
      </c>
      <c r="E6" s="23">
        <v>53.67084078711984</v>
      </c>
      <c r="F6" s="23">
        <v>68.12962962962963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>
        <v>52.5527950310559</v>
      </c>
      <c r="R6" s="12">
        <f>SUM(B6:Q6)</f>
        <v>223.9466158314371</v>
      </c>
    </row>
    <row r="7" spans="1:18" ht="19.5" customHeight="1">
      <c r="A7" s="32" t="s">
        <v>169</v>
      </c>
      <c r="B7" s="23"/>
      <c r="C7" s="23"/>
      <c r="D7" s="23"/>
      <c r="E7" s="23"/>
      <c r="F7" s="23">
        <v>58.407407407407405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2">
        <f>SUM(B7:Q7)</f>
        <v>58.407407407407405</v>
      </c>
    </row>
    <row r="8" spans="1:18" ht="19.5" customHeight="1">
      <c r="A8" s="5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2">
        <f t="shared" si="0"/>
        <v>0</v>
      </c>
    </row>
    <row r="9" spans="1:18" ht="19.5" customHeight="1">
      <c r="A9" s="5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2">
        <f t="shared" si="0"/>
        <v>0</v>
      </c>
    </row>
    <row r="10" spans="2:17" ht="19.5" customHeight="1">
      <c r="B10" s="17">
        <f aca="true" t="shared" si="1" ref="B10:Q10">SUM(B4,B5,B6,B7,B8,B9)</f>
        <v>0</v>
      </c>
      <c r="C10" s="17">
        <f t="shared" si="1"/>
        <v>67.61990157644507</v>
      </c>
      <c r="D10" s="17">
        <f t="shared" si="1"/>
        <v>156.19693094629153</v>
      </c>
      <c r="E10" s="17">
        <f t="shared" si="1"/>
        <v>122.28860140488045</v>
      </c>
      <c r="F10" s="17">
        <f t="shared" si="1"/>
        <v>199.2962962962963</v>
      </c>
      <c r="G10" s="17">
        <f t="shared" si="1"/>
        <v>84.40572495332918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81.90310786106032</v>
      </c>
      <c r="P10" s="17">
        <f t="shared" si="1"/>
        <v>0</v>
      </c>
      <c r="Q10" s="17">
        <f t="shared" si="1"/>
        <v>100.13664596273293</v>
      </c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28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3917.7903054663693</v>
      </c>
    </row>
    <row r="3" spans="1:18" ht="45" customHeight="1">
      <c r="A3" s="48" t="s">
        <v>59</v>
      </c>
      <c r="B3" s="29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29">
        <v>12</v>
      </c>
      <c r="N3" s="29">
        <v>13</v>
      </c>
      <c r="O3" s="29">
        <v>14</v>
      </c>
      <c r="P3" s="29">
        <v>15</v>
      </c>
      <c r="Q3" s="29">
        <v>16</v>
      </c>
      <c r="R3" s="11" t="s">
        <v>5</v>
      </c>
    </row>
    <row r="4" spans="1:18" ht="19.5" customHeight="1">
      <c r="A4" s="32" t="s">
        <v>150</v>
      </c>
      <c r="B4" s="30">
        <v>87.38636363636364</v>
      </c>
      <c r="C4" s="30"/>
      <c r="D4" s="30"/>
      <c r="E4" s="30"/>
      <c r="F4" s="30"/>
      <c r="G4" s="30">
        <v>104.3520782396088</v>
      </c>
      <c r="H4" s="30"/>
      <c r="I4" s="30"/>
      <c r="J4" s="30">
        <v>79.29448537620004</v>
      </c>
      <c r="K4" s="30">
        <v>86.35210457412623</v>
      </c>
      <c r="L4" s="30">
        <v>107.67897271268058</v>
      </c>
      <c r="M4" s="30">
        <v>90.12669287898645</v>
      </c>
      <c r="N4" s="30">
        <v>111.96310635390573</v>
      </c>
      <c r="O4" s="30"/>
      <c r="P4" s="30"/>
      <c r="Q4" s="30"/>
      <c r="R4" s="12">
        <f aca="true" t="shared" si="0" ref="R4:R9">SUM(B4:Q4)</f>
        <v>667.1538037718714</v>
      </c>
    </row>
    <row r="5" spans="1:18" ht="19.5" customHeight="1">
      <c r="A5" s="33" t="s">
        <v>148</v>
      </c>
      <c r="B5" s="30"/>
      <c r="C5" s="30"/>
      <c r="D5" s="30"/>
      <c r="E5" s="30"/>
      <c r="F5" s="30">
        <v>75.53703703703704</v>
      </c>
      <c r="G5" s="30"/>
      <c r="H5" s="30"/>
      <c r="I5" s="30">
        <v>76.40202944118907</v>
      </c>
      <c r="J5" s="30"/>
      <c r="K5" s="30"/>
      <c r="L5" s="30"/>
      <c r="M5" s="30"/>
      <c r="N5" s="30">
        <v>104.09923821288864</v>
      </c>
      <c r="O5" s="30">
        <v>79.58135283363802</v>
      </c>
      <c r="P5" s="30">
        <v>52.47729220222794</v>
      </c>
      <c r="Q5" s="30">
        <v>27.08695652173913</v>
      </c>
      <c r="R5" s="12">
        <f t="shared" si="0"/>
        <v>415.1839062487198</v>
      </c>
    </row>
    <row r="6" spans="1:18" ht="19.5" customHeight="1">
      <c r="A6" s="33" t="s">
        <v>60</v>
      </c>
      <c r="B6" s="30">
        <v>105</v>
      </c>
      <c r="C6" s="30">
        <v>73.09104177313682</v>
      </c>
      <c r="D6" s="30">
        <v>71.58823529411765</v>
      </c>
      <c r="E6" s="30">
        <v>74.9212865002116</v>
      </c>
      <c r="F6" s="30"/>
      <c r="G6" s="30">
        <v>97.38317757009344</v>
      </c>
      <c r="H6" s="30">
        <v>100.6000086467836</v>
      </c>
      <c r="I6" s="30"/>
      <c r="J6" s="30">
        <v>84.09107908745852</v>
      </c>
      <c r="K6" s="30"/>
      <c r="L6" s="30">
        <v>111.0948384389425</v>
      </c>
      <c r="M6" s="30">
        <v>101.08778869465357</v>
      </c>
      <c r="N6" s="30">
        <v>113.67821436875147</v>
      </c>
      <c r="O6" s="30">
        <v>78.72212065813528</v>
      </c>
      <c r="P6" s="30">
        <v>65.08602150537635</v>
      </c>
      <c r="Q6" s="30">
        <v>50.06832298136646</v>
      </c>
      <c r="R6" s="12">
        <f t="shared" si="0"/>
        <v>1126.4121355190273</v>
      </c>
    </row>
    <row r="7" spans="1:18" ht="19.5" customHeight="1">
      <c r="A7" s="32" t="s">
        <v>165</v>
      </c>
      <c r="B7" s="30"/>
      <c r="C7" s="30"/>
      <c r="D7" s="30"/>
      <c r="E7" s="30"/>
      <c r="F7" s="30">
        <v>65.35185185185185</v>
      </c>
      <c r="G7" s="30">
        <v>94.94569152787835</v>
      </c>
      <c r="H7" s="30">
        <v>90.19075617862006</v>
      </c>
      <c r="I7" s="30">
        <v>78.91625980174581</v>
      </c>
      <c r="J7" s="30"/>
      <c r="K7" s="30"/>
      <c r="L7" s="30">
        <v>101.18098552848508</v>
      </c>
      <c r="M7" s="30"/>
      <c r="N7" s="30"/>
      <c r="O7" s="30">
        <v>78.04570383912248</v>
      </c>
      <c r="P7" s="30"/>
      <c r="Q7" s="30"/>
      <c r="R7" s="12">
        <f t="shared" si="0"/>
        <v>508.6312487277036</v>
      </c>
    </row>
    <row r="8" spans="1:18" ht="19.5" customHeight="1">
      <c r="A8" s="32" t="s">
        <v>149</v>
      </c>
      <c r="B8" s="30"/>
      <c r="C8" s="30">
        <v>55.41293116425961</v>
      </c>
      <c r="D8" s="30">
        <v>48.05882352941176</v>
      </c>
      <c r="E8" s="30">
        <v>53.520214030915575</v>
      </c>
      <c r="F8" s="30"/>
      <c r="G8" s="30"/>
      <c r="H8" s="30"/>
      <c r="I8" s="30"/>
      <c r="J8" s="30"/>
      <c r="K8" s="30">
        <v>86.93028002040877</v>
      </c>
      <c r="L8" s="30"/>
      <c r="M8" s="30"/>
      <c r="N8" s="30"/>
      <c r="O8" s="30"/>
      <c r="P8" s="30">
        <v>63.14583333333334</v>
      </c>
      <c r="Q8" s="30">
        <v>33.298136645962735</v>
      </c>
      <c r="R8" s="12">
        <f t="shared" si="0"/>
        <v>340.36621872429185</v>
      </c>
    </row>
    <row r="9" spans="1:18" ht="19.5" customHeight="1">
      <c r="A9" s="33" t="s">
        <v>61</v>
      </c>
      <c r="B9" s="30">
        <v>104.05123339658444</v>
      </c>
      <c r="C9" s="30">
        <v>67.32421672507103</v>
      </c>
      <c r="D9" s="30">
        <v>80.02813299232737</v>
      </c>
      <c r="E9" s="30">
        <v>70.98</v>
      </c>
      <c r="F9" s="30">
        <v>96.83333333333334</v>
      </c>
      <c r="G9" s="30"/>
      <c r="H9" s="30">
        <v>99.05769669718072</v>
      </c>
      <c r="I9" s="30">
        <v>81.91478716034177</v>
      </c>
      <c r="J9" s="30">
        <v>81.72978552939726</v>
      </c>
      <c r="K9" s="30">
        <v>88.31563361584806</v>
      </c>
      <c r="L9" s="30"/>
      <c r="M9" s="30">
        <v>89.80817302467123</v>
      </c>
      <c r="N9" s="30"/>
      <c r="O9" s="30"/>
      <c r="P9" s="30"/>
      <c r="Q9" s="30"/>
      <c r="R9" s="12">
        <f t="shared" si="0"/>
        <v>860.0429924747552</v>
      </c>
    </row>
    <row r="10" spans="2:17" ht="19.5" customHeight="1">
      <c r="B10" s="44">
        <f aca="true" t="shared" si="1" ref="B10:Q10">SUM(B4:B9)</f>
        <v>296.4375970329481</v>
      </c>
      <c r="C10" s="44">
        <f t="shared" si="1"/>
        <v>195.82818966246748</v>
      </c>
      <c r="D10" s="44">
        <f t="shared" si="1"/>
        <v>199.6751918158568</v>
      </c>
      <c r="E10" s="44">
        <f t="shared" si="1"/>
        <v>199.42150053112715</v>
      </c>
      <c r="F10" s="44">
        <f t="shared" si="1"/>
        <v>237.72222222222223</v>
      </c>
      <c r="G10" s="44">
        <f t="shared" si="1"/>
        <v>296.6809473375806</v>
      </c>
      <c r="H10" s="44">
        <f t="shared" si="1"/>
        <v>289.8484615225844</v>
      </c>
      <c r="I10" s="44">
        <f t="shared" si="1"/>
        <v>237.23307640327667</v>
      </c>
      <c r="J10" s="44">
        <f t="shared" si="1"/>
        <v>245.11534999305582</v>
      </c>
      <c r="K10" s="44">
        <f t="shared" si="1"/>
        <v>261.5980182103831</v>
      </c>
      <c r="L10" s="44">
        <f t="shared" si="1"/>
        <v>319.9547966801082</v>
      </c>
      <c r="M10" s="44">
        <f t="shared" si="1"/>
        <v>281.02265459831125</v>
      </c>
      <c r="N10" s="44">
        <f t="shared" si="1"/>
        <v>329.74055893554583</v>
      </c>
      <c r="O10" s="44">
        <f t="shared" si="1"/>
        <v>236.34917733089577</v>
      </c>
      <c r="P10" s="44">
        <f t="shared" si="1"/>
        <v>180.70914704093764</v>
      </c>
      <c r="Q10" s="44">
        <f t="shared" si="1"/>
        <v>110.45341614906832</v>
      </c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B10:Q10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3647.998698051259</v>
      </c>
    </row>
    <row r="3" spans="1:18" ht="45" customHeight="1">
      <c r="A3" s="46" t="s">
        <v>112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2" t="s">
        <v>117</v>
      </c>
      <c r="B4" s="23"/>
      <c r="C4" s="23"/>
      <c r="D4" s="23">
        <v>63.14833759590793</v>
      </c>
      <c r="E4" s="23"/>
      <c r="F4" s="23"/>
      <c r="G4" s="23"/>
      <c r="H4" s="23">
        <v>77.31367150714213</v>
      </c>
      <c r="I4" s="23"/>
      <c r="J4" s="23"/>
      <c r="K4" s="23"/>
      <c r="L4" s="23">
        <v>92.2816755594489</v>
      </c>
      <c r="M4" s="23">
        <v>74.82036928732559</v>
      </c>
      <c r="N4" s="23"/>
      <c r="O4" s="23"/>
      <c r="P4" s="23"/>
      <c r="Q4" s="23"/>
      <c r="R4" s="12">
        <f aca="true" t="shared" si="0" ref="R4:R9">SUM(B4:Q4)</f>
        <v>307.56405394982454</v>
      </c>
    </row>
    <row r="5" spans="1:18" ht="19.5" customHeight="1">
      <c r="A5" s="32" t="s">
        <v>116</v>
      </c>
      <c r="B5" s="23">
        <v>76.42857142857143</v>
      </c>
      <c r="C5" s="23">
        <v>68.72610637745217</v>
      </c>
      <c r="D5" s="23">
        <v>52.406649616368284</v>
      </c>
      <c r="E5" s="23">
        <v>54.4454366580899</v>
      </c>
      <c r="F5" s="23">
        <v>68.5925925925926</v>
      </c>
      <c r="G5" s="23">
        <v>74.25950196592399</v>
      </c>
      <c r="H5" s="23"/>
      <c r="I5" s="23">
        <v>77.83329688752825</v>
      </c>
      <c r="J5" s="23">
        <v>69.4605122834354</v>
      </c>
      <c r="K5" s="23">
        <v>79.24654956363105</v>
      </c>
      <c r="L5" s="23"/>
      <c r="M5" s="23"/>
      <c r="N5" s="23"/>
      <c r="O5" s="23">
        <v>71.9945155393053</v>
      </c>
      <c r="P5" s="23">
        <v>59.134551818005065</v>
      </c>
      <c r="Q5" s="23">
        <v>79.88198757763976</v>
      </c>
      <c r="R5" s="12">
        <f t="shared" si="0"/>
        <v>832.4102723085432</v>
      </c>
    </row>
    <row r="6" spans="1:18" ht="19.5" customHeight="1">
      <c r="A6" s="33" t="s">
        <v>115</v>
      </c>
      <c r="B6" s="23"/>
      <c r="C6" s="23">
        <v>68.40500730143278</v>
      </c>
      <c r="D6" s="23"/>
      <c r="E6" s="23"/>
      <c r="F6" s="23">
        <v>67.20370370370371</v>
      </c>
      <c r="G6" s="23"/>
      <c r="H6" s="23">
        <v>98.29646348459934</v>
      </c>
      <c r="I6" s="23"/>
      <c r="J6" s="23">
        <v>88.08508675561667</v>
      </c>
      <c r="K6" s="23">
        <v>78.37827225130889</v>
      </c>
      <c r="L6" s="23">
        <v>109.66323377960865</v>
      </c>
      <c r="M6" s="23">
        <v>105.78851104186425</v>
      </c>
      <c r="N6" s="23">
        <v>105.13569937369522</v>
      </c>
      <c r="O6" s="23">
        <v>91.59232175502741</v>
      </c>
      <c r="P6" s="23"/>
      <c r="Q6" s="23"/>
      <c r="R6" s="12">
        <f>SUM(B6:Q6)</f>
        <v>812.548299446857</v>
      </c>
    </row>
    <row r="7" spans="1:18" ht="19.5" customHeight="1">
      <c r="A7" s="33" t="s">
        <v>168</v>
      </c>
      <c r="B7" s="23">
        <v>79.04255319148938</v>
      </c>
      <c r="C7" s="23">
        <v>67.28302082254221</v>
      </c>
      <c r="D7" s="23"/>
      <c r="E7" s="23">
        <v>75.04323866044933</v>
      </c>
      <c r="F7" s="23"/>
      <c r="G7" s="23">
        <v>93.84944702104886</v>
      </c>
      <c r="H7" s="23">
        <v>92.18824166254791</v>
      </c>
      <c r="I7" s="23">
        <v>74.64522199763016</v>
      </c>
      <c r="J7" s="23"/>
      <c r="K7" s="23"/>
      <c r="L7" s="23"/>
      <c r="M7" s="23"/>
      <c r="N7" s="23"/>
      <c r="O7" s="23"/>
      <c r="P7" s="23">
        <v>59.97089294523927</v>
      </c>
      <c r="Q7" s="23">
        <v>64.35403726708074</v>
      </c>
      <c r="R7" s="12">
        <f>SUM(B7:Q7)</f>
        <v>606.3766535680279</v>
      </c>
    </row>
    <row r="8" spans="1:18" ht="19.5" customHeight="1">
      <c r="A8" s="33" t="s">
        <v>114</v>
      </c>
      <c r="B8" s="23"/>
      <c r="C8" s="23"/>
      <c r="D8" s="23">
        <v>52.150895140664964</v>
      </c>
      <c r="E8" s="23"/>
      <c r="F8" s="23">
        <v>57.018518518518526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>
        <v>51.31055900621118</v>
      </c>
      <c r="R8" s="12">
        <f t="shared" si="0"/>
        <v>160.47997266539465</v>
      </c>
    </row>
    <row r="9" spans="1:18" ht="19.5" customHeight="1">
      <c r="A9" s="31" t="s">
        <v>113</v>
      </c>
      <c r="B9" s="23">
        <v>76.84145334434352</v>
      </c>
      <c r="C9" s="23"/>
      <c r="D9" s="23"/>
      <c r="E9" s="23">
        <v>64.74386920980925</v>
      </c>
      <c r="F9" s="23"/>
      <c r="G9" s="23">
        <v>89.5330870003359</v>
      </c>
      <c r="H9" s="23"/>
      <c r="I9" s="23">
        <v>75.80498866213152</v>
      </c>
      <c r="J9" s="23">
        <v>79.18224507385501</v>
      </c>
      <c r="K9" s="23">
        <v>82.9157850190436</v>
      </c>
      <c r="L9" s="23">
        <v>109.70273055126223</v>
      </c>
      <c r="M9" s="23">
        <v>99.27752864972597</v>
      </c>
      <c r="N9" s="23">
        <v>108.94275060320247</v>
      </c>
      <c r="O9" s="23">
        <v>77.13162705667276</v>
      </c>
      <c r="P9" s="23">
        <v>64.54338094222982</v>
      </c>
      <c r="Q9" s="23"/>
      <c r="R9" s="12">
        <f t="shared" si="0"/>
        <v>928.619446112612</v>
      </c>
    </row>
    <row r="10" spans="2:17" ht="19.5" customHeight="1">
      <c r="B10" s="17">
        <f aca="true" t="shared" si="1" ref="B10:Q10">SUM(B4,B5,B6,B7,B8,B9)</f>
        <v>232.31257796440434</v>
      </c>
      <c r="C10" s="17">
        <f t="shared" si="1"/>
        <v>204.41413450142716</v>
      </c>
      <c r="D10" s="17">
        <f t="shared" si="1"/>
        <v>167.7058823529412</v>
      </c>
      <c r="E10" s="17">
        <f t="shared" si="1"/>
        <v>194.23254452834848</v>
      </c>
      <c r="F10" s="17">
        <f t="shared" si="1"/>
        <v>192.81481481481484</v>
      </c>
      <c r="G10" s="17">
        <f t="shared" si="1"/>
        <v>257.64203598730876</v>
      </c>
      <c r="H10" s="17">
        <f t="shared" si="1"/>
        <v>267.79837665428937</v>
      </c>
      <c r="I10" s="17">
        <f t="shared" si="1"/>
        <v>228.2835075472899</v>
      </c>
      <c r="J10" s="17">
        <f t="shared" si="1"/>
        <v>236.72784411290712</v>
      </c>
      <c r="K10" s="17">
        <f t="shared" si="1"/>
        <v>240.54060683398353</v>
      </c>
      <c r="L10" s="17">
        <f t="shared" si="1"/>
        <v>311.6476398903198</v>
      </c>
      <c r="M10" s="17">
        <f t="shared" si="1"/>
        <v>279.8864089789158</v>
      </c>
      <c r="N10" s="17">
        <f t="shared" si="1"/>
        <v>214.07844997689767</v>
      </c>
      <c r="O10" s="17">
        <f t="shared" si="1"/>
        <v>240.71846435100548</v>
      </c>
      <c r="P10" s="17">
        <f t="shared" si="1"/>
        <v>183.64882570547417</v>
      </c>
      <c r="Q10" s="17">
        <f t="shared" si="1"/>
        <v>195.54658385093168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2192.083748963224</v>
      </c>
    </row>
    <row r="3" spans="1:18" ht="45" customHeight="1">
      <c r="A3" s="48" t="s">
        <v>54</v>
      </c>
      <c r="B3" s="14">
        <v>1</v>
      </c>
      <c r="C3" s="14">
        <v>2</v>
      </c>
      <c r="D3" s="14">
        <v>3</v>
      </c>
      <c r="E3" s="14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3" t="s">
        <v>20</v>
      </c>
      <c r="B4" s="23"/>
      <c r="C4" s="23"/>
      <c r="D4" s="23">
        <v>39.87468030690537</v>
      </c>
      <c r="E4" s="23">
        <v>59.725634178905196</v>
      </c>
      <c r="F4" s="23">
        <v>65.35185185185185</v>
      </c>
      <c r="G4" s="23">
        <v>84.82931412464767</v>
      </c>
      <c r="H4" s="23">
        <v>78.61893728441187</v>
      </c>
      <c r="I4" s="23"/>
      <c r="J4" s="23">
        <v>73.89544618594054</v>
      </c>
      <c r="K4" s="23"/>
      <c r="L4" s="23"/>
      <c r="M4" s="23">
        <v>88.32165233089094</v>
      </c>
      <c r="N4" s="23">
        <v>97.30877127361138</v>
      </c>
      <c r="O4" s="23">
        <v>69.27056672760511</v>
      </c>
      <c r="P4" s="23">
        <v>43.9242327592317</v>
      </c>
      <c r="Q4" s="23">
        <v>43.857142857142854</v>
      </c>
      <c r="R4" s="12">
        <f aca="true" t="shared" si="0" ref="R4:R9">SUM(B4:Q4)</f>
        <v>744.9782298811444</v>
      </c>
    </row>
    <row r="5" spans="1:18" ht="19.5" customHeight="1">
      <c r="A5" s="33" t="s">
        <v>56</v>
      </c>
      <c r="B5" s="23"/>
      <c r="C5" s="23">
        <v>94.70335182120252</v>
      </c>
      <c r="D5" s="23"/>
      <c r="E5" s="23">
        <v>84.6478501080951</v>
      </c>
      <c r="F5" s="23"/>
      <c r="G5" s="23"/>
      <c r="H5" s="23"/>
      <c r="I5" s="23"/>
      <c r="J5" s="23"/>
      <c r="K5" s="23">
        <v>97.39511692878999</v>
      </c>
      <c r="L5" s="23">
        <v>116.7816544738323</v>
      </c>
      <c r="M5" s="23">
        <v>110.7492090882945</v>
      </c>
      <c r="N5" s="23"/>
      <c r="O5" s="23"/>
      <c r="P5" s="23"/>
      <c r="Q5" s="23"/>
      <c r="R5" s="12">
        <f t="shared" si="0"/>
        <v>504.2771824202144</v>
      </c>
    </row>
    <row r="6" spans="1:18" ht="19.5" customHeight="1">
      <c r="A6" s="32" t="s">
        <v>58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2">
        <f t="shared" si="0"/>
        <v>0</v>
      </c>
    </row>
    <row r="7" spans="1:18" ht="19.5" customHeight="1">
      <c r="A7" s="32" t="s">
        <v>164</v>
      </c>
      <c r="B7" s="23"/>
      <c r="C7" s="23"/>
      <c r="D7" s="23"/>
      <c r="E7" s="23"/>
      <c r="F7" s="23"/>
      <c r="G7" s="23"/>
      <c r="H7" s="23"/>
      <c r="I7" s="23"/>
      <c r="J7" s="23">
        <v>65.56609853910052</v>
      </c>
      <c r="K7" s="23"/>
      <c r="L7" s="23"/>
      <c r="M7" s="23"/>
      <c r="N7" s="23"/>
      <c r="O7" s="23"/>
      <c r="P7" s="23"/>
      <c r="Q7" s="23">
        <v>51.931677018633536</v>
      </c>
      <c r="R7" s="12">
        <f t="shared" si="0"/>
        <v>117.49777555773406</v>
      </c>
    </row>
    <row r="8" spans="1:18" ht="19.5" customHeight="1">
      <c r="A8" s="33" t="s">
        <v>55</v>
      </c>
      <c r="B8" s="23"/>
      <c r="C8" s="23"/>
      <c r="D8" s="23"/>
      <c r="E8" s="23"/>
      <c r="F8" s="23">
        <v>85.25925925925925</v>
      </c>
      <c r="G8" s="23">
        <v>72.25953042161069</v>
      </c>
      <c r="H8" s="23">
        <v>82.06886097380351</v>
      </c>
      <c r="I8" s="23">
        <v>71.77358994921146</v>
      </c>
      <c r="J8" s="23">
        <v>62.63482193329564</v>
      </c>
      <c r="K8" s="23"/>
      <c r="L8" s="23"/>
      <c r="M8" s="23"/>
      <c r="N8" s="23"/>
      <c r="O8" s="23">
        <v>69.38025594149909</v>
      </c>
      <c r="P8" s="23">
        <v>41.871684394775826</v>
      </c>
      <c r="Q8" s="23">
        <v>53.79503105590062</v>
      </c>
      <c r="R8" s="12">
        <f t="shared" si="0"/>
        <v>539.043033929356</v>
      </c>
    </row>
    <row r="9" spans="1:18" ht="19.5" customHeight="1">
      <c r="A9" s="33" t="s">
        <v>57</v>
      </c>
      <c r="B9" s="23"/>
      <c r="C9" s="23">
        <v>115</v>
      </c>
      <c r="D9" s="23">
        <v>76.44757033248082</v>
      </c>
      <c r="E9" s="23"/>
      <c r="F9" s="23"/>
      <c r="G9" s="23"/>
      <c r="H9" s="23"/>
      <c r="I9" s="23">
        <v>94.83995684229454</v>
      </c>
      <c r="J9" s="23"/>
      <c r="K9" s="23"/>
      <c r="L9" s="23"/>
      <c r="M9" s="23"/>
      <c r="N9" s="23"/>
      <c r="O9" s="23"/>
      <c r="P9" s="23"/>
      <c r="Q9" s="23"/>
      <c r="R9" s="12">
        <f t="shared" si="0"/>
        <v>286.2875271747754</v>
      </c>
    </row>
    <row r="10" spans="2:17" ht="19.5" customHeight="1">
      <c r="B10" s="17">
        <f aca="true" t="shared" si="1" ref="B10:Q10">SUM(B4,B5,B6,B7,B8,B9)</f>
        <v>0</v>
      </c>
      <c r="C10" s="17">
        <f t="shared" si="1"/>
        <v>209.70335182120252</v>
      </c>
      <c r="D10" s="17">
        <f t="shared" si="1"/>
        <v>116.3222506393862</v>
      </c>
      <c r="E10" s="17">
        <f t="shared" si="1"/>
        <v>144.37348428700028</v>
      </c>
      <c r="F10" s="17">
        <f t="shared" si="1"/>
        <v>150.6111111111111</v>
      </c>
      <c r="G10" s="17">
        <f t="shared" si="1"/>
        <v>157.08884454625837</v>
      </c>
      <c r="H10" s="17">
        <f t="shared" si="1"/>
        <v>160.68779825821537</v>
      </c>
      <c r="I10" s="17">
        <f t="shared" si="1"/>
        <v>166.613546791506</v>
      </c>
      <c r="J10" s="17">
        <f t="shared" si="1"/>
        <v>202.0963666583367</v>
      </c>
      <c r="K10" s="17">
        <f t="shared" si="1"/>
        <v>97.39511692878999</v>
      </c>
      <c r="L10" s="17">
        <f t="shared" si="1"/>
        <v>116.7816544738323</v>
      </c>
      <c r="M10" s="17">
        <f t="shared" si="1"/>
        <v>199.07086141918546</v>
      </c>
      <c r="N10" s="17">
        <f t="shared" si="1"/>
        <v>97.30877127361138</v>
      </c>
      <c r="O10" s="17">
        <f t="shared" si="1"/>
        <v>138.6508226691042</v>
      </c>
      <c r="P10" s="17">
        <f t="shared" si="1"/>
        <v>85.79591715400753</v>
      </c>
      <c r="Q10" s="17">
        <f t="shared" si="1"/>
        <v>149.58385093167703</v>
      </c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3789.906072929295</v>
      </c>
    </row>
    <row r="3" spans="1:18" ht="45" customHeight="1">
      <c r="A3" s="48" t="s">
        <v>154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1" t="s">
        <v>171</v>
      </c>
      <c r="B4" s="23"/>
      <c r="C4" s="23"/>
      <c r="D4" s="23">
        <v>48.05882352941176</v>
      </c>
      <c r="E4" s="23"/>
      <c r="F4" s="23">
        <v>71.83333333333334</v>
      </c>
      <c r="G4" s="23"/>
      <c r="H4" s="23">
        <v>100.65498297032453</v>
      </c>
      <c r="I4" s="23"/>
      <c r="J4" s="23"/>
      <c r="K4" s="23"/>
      <c r="L4" s="23"/>
      <c r="M4" s="23"/>
      <c r="N4" s="23"/>
      <c r="O4" s="23"/>
      <c r="P4" s="23"/>
      <c r="Q4" s="23"/>
      <c r="R4" s="12">
        <f aca="true" t="shared" si="0" ref="R4:R9">SUM(B4:Q4)</f>
        <v>220.54713983306965</v>
      </c>
    </row>
    <row r="5" spans="1:18" ht="19.5" customHeight="1">
      <c r="A5" s="33" t="s">
        <v>152</v>
      </c>
      <c r="B5" s="23">
        <v>73.03962460896767</v>
      </c>
      <c r="C5" s="23">
        <v>92.82870184745397</v>
      </c>
      <c r="D5" s="23">
        <v>63.14833759590793</v>
      </c>
      <c r="E5" s="23">
        <v>67.21689023238238</v>
      </c>
      <c r="F5" s="23">
        <v>100.53703703703704</v>
      </c>
      <c r="G5" s="23">
        <v>95.54744525547444</v>
      </c>
      <c r="H5" s="23">
        <v>95.78888207041257</v>
      </c>
      <c r="I5" s="23"/>
      <c r="J5" s="23">
        <v>83.80799505362535</v>
      </c>
      <c r="K5" s="23">
        <v>78.22027482138351</v>
      </c>
      <c r="L5" s="23">
        <v>101.34373852368711</v>
      </c>
      <c r="M5" s="23">
        <v>101.93200877306154</v>
      </c>
      <c r="N5" s="23">
        <v>109.87128273413228</v>
      </c>
      <c r="O5" s="23">
        <v>84.48080438756855</v>
      </c>
      <c r="P5" s="23"/>
      <c r="Q5" s="23">
        <v>81.12422360248446</v>
      </c>
      <c r="R5" s="12">
        <f t="shared" si="0"/>
        <v>1228.8872465435788</v>
      </c>
    </row>
    <row r="6" spans="1:18" ht="19.5" customHeight="1">
      <c r="A6" s="32" t="s">
        <v>153</v>
      </c>
      <c r="B6" s="23">
        <v>76.76244157272478</v>
      </c>
      <c r="C6" s="23">
        <v>72.09863693137592</v>
      </c>
      <c r="D6" s="23">
        <v>70.30946291560103</v>
      </c>
      <c r="E6" s="23"/>
      <c r="F6" s="23">
        <v>71.83333333333334</v>
      </c>
      <c r="G6" s="23">
        <v>85.5478150728309</v>
      </c>
      <c r="H6" s="23">
        <v>86.67602064438726</v>
      </c>
      <c r="I6" s="23"/>
      <c r="J6" s="23"/>
      <c r="K6" s="23"/>
      <c r="L6" s="23"/>
      <c r="M6" s="23"/>
      <c r="N6" s="23"/>
      <c r="O6" s="23">
        <v>67.42413162705667</v>
      </c>
      <c r="P6" s="23"/>
      <c r="Q6" s="23"/>
      <c r="R6" s="12">
        <f t="shared" si="0"/>
        <v>530.6518420973099</v>
      </c>
    </row>
    <row r="7" spans="1:18" ht="19.5" customHeight="1">
      <c r="A7" s="33" t="s">
        <v>78</v>
      </c>
      <c r="B7" s="23">
        <v>84.88980716253444</v>
      </c>
      <c r="C7" s="23">
        <v>94.52100337188416</v>
      </c>
      <c r="D7" s="23"/>
      <c r="E7" s="23">
        <v>72.68019680196801</v>
      </c>
      <c r="F7" s="23"/>
      <c r="G7" s="23">
        <v>97.99547852298417</v>
      </c>
      <c r="H7" s="23"/>
      <c r="I7" s="23">
        <v>80.21830773863294</v>
      </c>
      <c r="J7" s="23">
        <v>91.76166349083692</v>
      </c>
      <c r="K7" s="23">
        <v>101.13501582643073</v>
      </c>
      <c r="L7" s="23">
        <v>122.70836346107495</v>
      </c>
      <c r="M7" s="23">
        <v>109.64158977998581</v>
      </c>
      <c r="N7" s="23">
        <v>115.8540076335878</v>
      </c>
      <c r="O7" s="23">
        <v>65.57769652650822</v>
      </c>
      <c r="P7" s="23">
        <v>77.94807892004155</v>
      </c>
      <c r="Q7" s="23">
        <v>50.68944099378882</v>
      </c>
      <c r="R7" s="12">
        <f t="shared" si="0"/>
        <v>1165.6206502302584</v>
      </c>
    </row>
    <row r="8" spans="1:18" ht="19.5" customHeight="1">
      <c r="A8" s="32" t="s">
        <v>81</v>
      </c>
      <c r="B8" s="23"/>
      <c r="C8" s="23"/>
      <c r="D8" s="23"/>
      <c r="E8" s="23">
        <v>59.65</v>
      </c>
      <c r="F8" s="23"/>
      <c r="G8" s="23"/>
      <c r="H8" s="23"/>
      <c r="I8" s="23">
        <v>64.99399579705795</v>
      </c>
      <c r="J8" s="23">
        <v>71.3250171241899</v>
      </c>
      <c r="K8" s="23">
        <v>87.37209407712875</v>
      </c>
      <c r="L8" s="23">
        <v>97.46696111544125</v>
      </c>
      <c r="M8" s="23">
        <v>83.55263157894737</v>
      </c>
      <c r="N8" s="23">
        <v>95.81931236283835</v>
      </c>
      <c r="O8" s="23"/>
      <c r="P8" s="23">
        <v>76.8080020452512</v>
      </c>
      <c r="Q8" s="23">
        <v>7.211180124223603</v>
      </c>
      <c r="R8" s="12">
        <f t="shared" si="0"/>
        <v>644.1991942250784</v>
      </c>
    </row>
    <row r="9" spans="1:18" ht="19.5" customHeight="1">
      <c r="A9" s="5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2">
        <f t="shared" si="0"/>
        <v>0</v>
      </c>
    </row>
    <row r="10" spans="2:17" ht="19.5" customHeight="1">
      <c r="B10" s="17">
        <f>SUM(B4:B9)</f>
        <v>234.6918733442269</v>
      </c>
      <c r="C10" s="17">
        <f aca="true" t="shared" si="1" ref="C10:Q10">SUM(C4:C9)</f>
        <v>259.44834215071404</v>
      </c>
      <c r="D10" s="17">
        <f t="shared" si="1"/>
        <v>181.5166240409207</v>
      </c>
      <c r="E10" s="17">
        <f t="shared" si="1"/>
        <v>199.5470870343504</v>
      </c>
      <c r="F10" s="17">
        <f t="shared" si="1"/>
        <v>244.20370370370372</v>
      </c>
      <c r="G10" s="17">
        <f t="shared" si="1"/>
        <v>279.09073885128953</v>
      </c>
      <c r="H10" s="17">
        <f t="shared" si="1"/>
        <v>283.11988568512436</v>
      </c>
      <c r="I10" s="17">
        <f t="shared" si="1"/>
        <v>145.2123035356909</v>
      </c>
      <c r="J10" s="17">
        <f t="shared" si="1"/>
        <v>246.89467566865216</v>
      </c>
      <c r="K10" s="17">
        <f t="shared" si="1"/>
        <v>266.72738472494297</v>
      </c>
      <c r="L10" s="17">
        <f t="shared" si="1"/>
        <v>321.5190631002033</v>
      </c>
      <c r="M10" s="17">
        <f t="shared" si="1"/>
        <v>295.1262301319947</v>
      </c>
      <c r="N10" s="17">
        <f t="shared" si="1"/>
        <v>321.54460273055844</v>
      </c>
      <c r="O10" s="17">
        <f t="shared" si="1"/>
        <v>217.48263254113343</v>
      </c>
      <c r="P10" s="17">
        <f t="shared" si="1"/>
        <v>154.75608096529277</v>
      </c>
      <c r="Q10" s="17">
        <f t="shared" si="1"/>
        <v>139.02484472049687</v>
      </c>
    </row>
  </sheetData>
  <printOptions/>
  <pageMargins left="0.75" right="0.75" top="1" bottom="1" header="0.4921259845" footer="0.4921259845"/>
  <pageSetup orientation="portrait" paperSize="9"/>
  <ignoredErrors>
    <ignoredError sqref="B10:Q10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1.00390625" style="3" customWidth="1"/>
    <col min="19" max="16384" width="9.00390625" style="3" customWidth="1"/>
  </cols>
  <sheetData>
    <row r="2" ht="18" customHeight="1">
      <c r="R2" s="10">
        <f>SUM(R4:R9)</f>
        <v>4222.191762426535</v>
      </c>
    </row>
    <row r="3" spans="1:18" ht="45" customHeight="1">
      <c r="A3" s="45" t="s">
        <v>18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1" t="s">
        <v>19</v>
      </c>
    </row>
    <row r="4" spans="1:18" ht="19.5" customHeight="1">
      <c r="A4" s="32" t="s">
        <v>52</v>
      </c>
      <c r="B4" s="25"/>
      <c r="C4" s="25"/>
      <c r="D4" s="25">
        <v>81.56265984654732</v>
      </c>
      <c r="E4" s="25">
        <v>68.3653846153846</v>
      </c>
      <c r="F4" s="25">
        <v>101</v>
      </c>
      <c r="G4" s="25"/>
      <c r="H4" s="25"/>
      <c r="I4" s="25"/>
      <c r="J4" s="25"/>
      <c r="K4" s="25">
        <v>70.42966011623437</v>
      </c>
      <c r="L4" s="25"/>
      <c r="M4" s="25"/>
      <c r="N4" s="25"/>
      <c r="O4" s="25">
        <v>89.96526508226691</v>
      </c>
      <c r="P4" s="25"/>
      <c r="Q4" s="25">
        <v>46.3416149068323</v>
      </c>
      <c r="R4" s="35">
        <f aca="true" t="shared" si="0" ref="R4:R9">SUM(B4:Q4)</f>
        <v>457.6645845672655</v>
      </c>
    </row>
    <row r="5" spans="1:18" ht="19.5" customHeight="1">
      <c r="A5" s="32" t="s">
        <v>35</v>
      </c>
      <c r="B5" s="25">
        <v>79.84944078004015</v>
      </c>
      <c r="C5" s="25">
        <v>85.27084226765655</v>
      </c>
      <c r="D5" s="25"/>
      <c r="E5" s="25"/>
      <c r="F5" s="25"/>
      <c r="G5" s="25">
        <v>95.46481954064892</v>
      </c>
      <c r="H5" s="25">
        <v>89.81553303081712</v>
      </c>
      <c r="I5" s="25">
        <v>82.37938511577481</v>
      </c>
      <c r="J5" s="25">
        <v>82.60513244387607</v>
      </c>
      <c r="K5" s="25">
        <v>92.93147429468452</v>
      </c>
      <c r="L5" s="25">
        <v>116.38747619581046</v>
      </c>
      <c r="M5" s="25">
        <v>101.11692621904518</v>
      </c>
      <c r="N5" s="25">
        <v>109.83584738243124</v>
      </c>
      <c r="O5" s="25">
        <v>79.52650822669104</v>
      </c>
      <c r="P5" s="25">
        <v>57.548889938592346</v>
      </c>
      <c r="Q5" s="25">
        <v>63.11180124223602</v>
      </c>
      <c r="R5" s="35">
        <f t="shared" si="0"/>
        <v>1135.8440766783044</v>
      </c>
    </row>
    <row r="6" spans="1:18" ht="19.5" customHeight="1">
      <c r="A6" s="33" t="s">
        <v>34</v>
      </c>
      <c r="B6" s="25">
        <v>86.61350844277673</v>
      </c>
      <c r="C6" s="25">
        <v>108.51130611367628</v>
      </c>
      <c r="D6" s="25"/>
      <c r="E6" s="25">
        <v>74.8452758402029</v>
      </c>
      <c r="F6" s="25">
        <v>87.57407407407408</v>
      </c>
      <c r="G6" s="25">
        <v>114.39124487004104</v>
      </c>
      <c r="H6" s="25">
        <v>94.01727105367027</v>
      </c>
      <c r="I6" s="25">
        <v>104.79027264556076</v>
      </c>
      <c r="J6" s="25">
        <v>91.19626070425728</v>
      </c>
      <c r="K6" s="25">
        <v>97.73820590285847</v>
      </c>
      <c r="L6" s="25">
        <v>127.00176789998737</v>
      </c>
      <c r="M6" s="25">
        <v>110.57692307692307</v>
      </c>
      <c r="N6" s="25">
        <v>122.2820512820513</v>
      </c>
      <c r="O6" s="25"/>
      <c r="P6" s="25">
        <v>68.80806929564625</v>
      </c>
      <c r="Q6" s="25">
        <v>60.62732919254658</v>
      </c>
      <c r="R6" s="35">
        <f t="shared" si="0"/>
        <v>1348.9735603942722</v>
      </c>
    </row>
    <row r="7" spans="1:18" ht="19.5" customHeight="1">
      <c r="A7" s="33" t="s">
        <v>21</v>
      </c>
      <c r="B7" s="25"/>
      <c r="C7" s="25"/>
      <c r="D7" s="25"/>
      <c r="E7" s="25"/>
      <c r="F7" s="25">
        <v>83.87037037037037</v>
      </c>
      <c r="G7" s="25"/>
      <c r="H7" s="25"/>
      <c r="I7" s="25"/>
      <c r="J7" s="25"/>
      <c r="K7" s="25"/>
      <c r="L7" s="25">
        <v>111.6892177589852</v>
      </c>
      <c r="M7" s="25"/>
      <c r="N7" s="25"/>
      <c r="O7" s="25"/>
      <c r="P7" s="25">
        <v>82.63039580747486</v>
      </c>
      <c r="Q7" s="25"/>
      <c r="R7" s="35">
        <f t="shared" si="0"/>
        <v>278.18998393683046</v>
      </c>
    </row>
    <row r="8" spans="1:18" ht="19.5" customHeight="1">
      <c r="A8" s="33" t="s">
        <v>33</v>
      </c>
      <c r="B8" s="25">
        <v>65.45865184155663</v>
      </c>
      <c r="C8" s="25"/>
      <c r="D8" s="25">
        <v>45.75703324808184</v>
      </c>
      <c r="E8" s="25"/>
      <c r="F8" s="25"/>
      <c r="G8" s="25">
        <v>96.32743362831857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35">
        <f t="shared" si="0"/>
        <v>207.54311871795704</v>
      </c>
    </row>
    <row r="9" spans="1:18" ht="19.5" customHeight="1">
      <c r="A9" s="33" t="s">
        <v>22</v>
      </c>
      <c r="B9" s="25"/>
      <c r="C9" s="25">
        <v>96.19228566464392</v>
      </c>
      <c r="D9" s="25">
        <v>52.150895140664964</v>
      </c>
      <c r="E9" s="25">
        <v>76.25431034482757</v>
      </c>
      <c r="F9" s="25"/>
      <c r="G9" s="25"/>
      <c r="H9" s="25">
        <v>91.29260328520591</v>
      </c>
      <c r="I9" s="25">
        <v>90.67998628022639</v>
      </c>
      <c r="J9" s="25">
        <v>91.12339580229488</v>
      </c>
      <c r="K9" s="25"/>
      <c r="L9" s="25"/>
      <c r="M9" s="25">
        <v>108.5622197309417</v>
      </c>
      <c r="N9" s="25">
        <v>110.4245810055866</v>
      </c>
      <c r="O9" s="25">
        <v>77.2961608775137</v>
      </c>
      <c r="P9" s="25"/>
      <c r="Q9" s="25"/>
      <c r="R9" s="35">
        <f t="shared" si="0"/>
        <v>793.9764381319056</v>
      </c>
    </row>
    <row r="10" spans="2:17" ht="19.5" customHeight="1">
      <c r="B10" s="17">
        <f aca="true" t="shared" si="1" ref="B10:Q10">SUM(B4,B5,B6,B7,B8,B9)</f>
        <v>231.92160106437353</v>
      </c>
      <c r="C10" s="17">
        <f t="shared" si="1"/>
        <v>289.97443404597675</v>
      </c>
      <c r="D10" s="17">
        <f t="shared" si="1"/>
        <v>179.47058823529412</v>
      </c>
      <c r="E10" s="17">
        <f t="shared" si="1"/>
        <v>219.46497080041507</v>
      </c>
      <c r="F10" s="17">
        <f t="shared" si="1"/>
        <v>272.44444444444446</v>
      </c>
      <c r="G10" s="17">
        <f t="shared" si="1"/>
        <v>306.18349803900855</v>
      </c>
      <c r="H10" s="17">
        <f t="shared" si="1"/>
        <v>275.12540736969333</v>
      </c>
      <c r="I10" s="17">
        <f t="shared" si="1"/>
        <v>277.849644041562</v>
      </c>
      <c r="J10" s="17">
        <f t="shared" si="1"/>
        <v>264.92478895042825</v>
      </c>
      <c r="K10" s="17">
        <f t="shared" si="1"/>
        <v>261.09934031377736</v>
      </c>
      <c r="L10" s="17">
        <f t="shared" si="1"/>
        <v>355.07846185478303</v>
      </c>
      <c r="M10" s="17">
        <f t="shared" si="1"/>
        <v>320.2560690269099</v>
      </c>
      <c r="N10" s="17">
        <f t="shared" si="1"/>
        <v>342.54247967006916</v>
      </c>
      <c r="O10" s="17">
        <f t="shared" si="1"/>
        <v>246.78793418647163</v>
      </c>
      <c r="P10" s="17">
        <f t="shared" si="1"/>
        <v>208.98735504171344</v>
      </c>
      <c r="Q10" s="17">
        <f t="shared" si="1"/>
        <v>170.0807453416149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754.9725425529346</v>
      </c>
    </row>
    <row r="3" spans="1:18" ht="45" customHeight="1">
      <c r="A3" s="46" t="s">
        <v>102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33" t="s">
        <v>107</v>
      </c>
      <c r="B4" s="23"/>
      <c r="C4" s="23"/>
      <c r="D4" s="23"/>
      <c r="E4" s="23">
        <v>69.75176747839747</v>
      </c>
      <c r="F4" s="23">
        <v>63.5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2">
        <f aca="true" t="shared" si="0" ref="R4:R9">SUM(B4:Q4)</f>
        <v>133.25176747839748</v>
      </c>
    </row>
    <row r="5" spans="1:18" ht="19.5" customHeight="1">
      <c r="A5" s="32" t="s">
        <v>105</v>
      </c>
      <c r="B5" s="23"/>
      <c r="C5" s="23"/>
      <c r="D5" s="23"/>
      <c r="E5" s="23"/>
      <c r="F5" s="23">
        <v>76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2">
        <f t="shared" si="0"/>
        <v>76</v>
      </c>
    </row>
    <row r="6" spans="1:18" ht="19.5" customHeight="1">
      <c r="A6" s="33" t="s">
        <v>108</v>
      </c>
      <c r="B6" s="23">
        <v>71.85450819672131</v>
      </c>
      <c r="C6" s="23">
        <v>64.39862812039968</v>
      </c>
      <c r="D6" s="23"/>
      <c r="E6" s="23">
        <v>62.26765475152571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2">
        <f>SUM(B6:Q6)</f>
        <v>198.5207910686467</v>
      </c>
    </row>
    <row r="7" spans="1:18" ht="19.5" customHeight="1">
      <c r="A7" s="31" t="s">
        <v>106</v>
      </c>
      <c r="B7" s="23">
        <v>72.37222509034589</v>
      </c>
      <c r="C7" s="23">
        <v>68.68267434785753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2">
        <f>SUM(B7:Q7)</f>
        <v>141.05489943820342</v>
      </c>
    </row>
    <row r="8" spans="1:18" ht="19.5" customHeight="1">
      <c r="A8" s="32" t="s">
        <v>103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2">
        <f t="shared" si="0"/>
        <v>0</v>
      </c>
    </row>
    <row r="9" spans="1:18" ht="19.5" customHeight="1">
      <c r="A9" s="32" t="s">
        <v>104</v>
      </c>
      <c r="B9" s="23">
        <v>73.48596168984518</v>
      </c>
      <c r="C9" s="23">
        <v>67.33789075462934</v>
      </c>
      <c r="D9" s="23"/>
      <c r="E9" s="23">
        <v>65.32123212321231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2">
        <f t="shared" si="0"/>
        <v>206.14508456768687</v>
      </c>
    </row>
    <row r="10" spans="2:17" ht="19.5" customHeight="1">
      <c r="B10" s="17">
        <f aca="true" t="shared" si="1" ref="B10:Q10">SUM(B4,B5,B6,B7,B8,B9)</f>
        <v>217.71269497691236</v>
      </c>
      <c r="C10" s="17">
        <f t="shared" si="1"/>
        <v>200.41919322288655</v>
      </c>
      <c r="D10" s="17">
        <f t="shared" si="1"/>
        <v>0</v>
      </c>
      <c r="E10" s="17">
        <f t="shared" si="1"/>
        <v>197.3406543531355</v>
      </c>
      <c r="F10" s="17">
        <f t="shared" si="1"/>
        <v>139.5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69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9" ht="23.25" customHeight="1">
      <c r="A3" s="43" t="s">
        <v>122</v>
      </c>
      <c r="B3" s="53" t="s">
        <v>45</v>
      </c>
      <c r="C3" s="56">
        <f>'OKLAHOMA TEAM'!D10</f>
        <v>240.08439897698207</v>
      </c>
      <c r="D3" s="58">
        <f aca="true" t="shared" si="0" ref="D3:D23">C3-C$3</f>
        <v>0</v>
      </c>
      <c r="H3" s="4"/>
      <c r="I3" s="5"/>
    </row>
    <row r="4" spans="1:4" ht="23.25" customHeight="1">
      <c r="A4" s="43" t="s">
        <v>123</v>
      </c>
      <c r="B4" s="53" t="s">
        <v>3</v>
      </c>
      <c r="C4" s="56">
        <f>'PROPÁNAJÁNA TEAM'!D10</f>
        <v>208.11508951406648</v>
      </c>
      <c r="D4" s="58">
        <f t="shared" si="0"/>
        <v>-31.96930946291559</v>
      </c>
    </row>
    <row r="5" spans="1:4" ht="23.25" customHeight="1">
      <c r="A5" s="43" t="s">
        <v>124</v>
      </c>
      <c r="B5" s="53" t="s">
        <v>175</v>
      </c>
      <c r="C5" s="56">
        <f>'BOD ZLOMU'!D10</f>
        <v>204.27877237851663</v>
      </c>
      <c r="D5" s="58">
        <f t="shared" si="0"/>
        <v>-35.80562659846544</v>
      </c>
    </row>
    <row r="6" spans="1:4" ht="23.25" customHeight="1">
      <c r="A6" s="43" t="s">
        <v>125</v>
      </c>
      <c r="B6" s="37" t="s">
        <v>182</v>
      </c>
      <c r="C6" s="39">
        <f>KáDr!D10</f>
        <v>200.44245524296673</v>
      </c>
      <c r="D6" s="41">
        <f t="shared" si="0"/>
        <v>-39.64194373401534</v>
      </c>
    </row>
    <row r="7" spans="1:7" ht="23.25" customHeight="1">
      <c r="A7" s="43" t="s">
        <v>126</v>
      </c>
      <c r="B7" s="37" t="s">
        <v>59</v>
      </c>
      <c r="C7" s="39">
        <f>'SK METEOR BRNO'!D10</f>
        <v>199.6751918158568</v>
      </c>
      <c r="D7" s="41">
        <f t="shared" si="0"/>
        <v>-40.409207161125266</v>
      </c>
      <c r="G7" s="7"/>
    </row>
    <row r="8" spans="1:4" ht="23.25" customHeight="1">
      <c r="A8" s="43" t="s">
        <v>127</v>
      </c>
      <c r="B8" s="36" t="s">
        <v>156</v>
      </c>
      <c r="C8" s="39">
        <f>'K3 SPORT HVĚZDY'!D10</f>
        <v>196.60613810741688</v>
      </c>
      <c r="D8" s="41">
        <f t="shared" si="0"/>
        <v>-43.47826086956519</v>
      </c>
    </row>
    <row r="9" spans="1:4" ht="23.25" customHeight="1">
      <c r="A9" s="43" t="s">
        <v>128</v>
      </c>
      <c r="B9" s="36" t="s">
        <v>189</v>
      </c>
      <c r="C9" s="39">
        <f>'DRAHÉ, TETY A JÁ'!D10</f>
        <v>186.3759590792839</v>
      </c>
      <c r="D9" s="41">
        <f t="shared" si="0"/>
        <v>-53.708439897698184</v>
      </c>
    </row>
    <row r="10" spans="1:4" ht="23.25" customHeight="1">
      <c r="A10" s="43" t="s">
        <v>129</v>
      </c>
      <c r="B10" s="37" t="s">
        <v>66</v>
      </c>
      <c r="C10" s="39">
        <f>'NÁHRADNÍ TERMÍN'!D10</f>
        <v>183.56265984654732</v>
      </c>
      <c r="D10" s="41">
        <f t="shared" si="0"/>
        <v>-56.52173913043475</v>
      </c>
    </row>
    <row r="11" spans="1:4" ht="23.25" customHeight="1">
      <c r="A11" s="43" t="s">
        <v>130</v>
      </c>
      <c r="B11" s="36" t="s">
        <v>95</v>
      </c>
      <c r="C11" s="39">
        <f>'K3 SPORT VÝBĚR'!D10</f>
        <v>182.79539641943734</v>
      </c>
      <c r="D11" s="41">
        <f t="shared" si="0"/>
        <v>-57.289002557544734</v>
      </c>
    </row>
    <row r="12" spans="1:4" ht="23.25" customHeight="1">
      <c r="A12" s="43" t="s">
        <v>131</v>
      </c>
      <c r="B12" s="37" t="s">
        <v>79</v>
      </c>
      <c r="C12" s="39">
        <f>'CHEECHOO TEAM'!D10</f>
        <v>181.5166240409207</v>
      </c>
      <c r="D12" s="41">
        <f t="shared" si="0"/>
        <v>-58.56777493606137</v>
      </c>
    </row>
    <row r="13" spans="1:4" ht="23.25" customHeight="1">
      <c r="A13" s="43" t="s">
        <v>132</v>
      </c>
      <c r="B13" s="37" t="s">
        <v>154</v>
      </c>
      <c r="C13" s="39">
        <f>'ŠNEČEK TEAM'!D10</f>
        <v>181.5166240409207</v>
      </c>
      <c r="D13" s="41">
        <f t="shared" si="0"/>
        <v>-58.56777493606137</v>
      </c>
    </row>
    <row r="14" spans="1:4" ht="23.25" customHeight="1">
      <c r="A14" s="43" t="s">
        <v>133</v>
      </c>
      <c r="B14" s="37" t="s">
        <v>4</v>
      </c>
      <c r="C14" s="39">
        <f>'ŠVANDA TEAM'!D10</f>
        <v>179.47058823529412</v>
      </c>
      <c r="D14" s="41">
        <f t="shared" si="0"/>
        <v>-60.613810741687956</v>
      </c>
    </row>
    <row r="15" spans="1:4" ht="23.25" customHeight="1">
      <c r="A15" s="43" t="s">
        <v>134</v>
      </c>
      <c r="B15" s="37" t="s">
        <v>109</v>
      </c>
      <c r="C15" s="39">
        <f>'GLASS VISION'!D10</f>
        <v>168.9846547314578</v>
      </c>
      <c r="D15" s="41">
        <f t="shared" si="0"/>
        <v>-71.09974424552428</v>
      </c>
    </row>
    <row r="16" spans="1:4" ht="23.25" customHeight="1">
      <c r="A16" s="43" t="s">
        <v>135</v>
      </c>
      <c r="B16" s="37" t="s">
        <v>112</v>
      </c>
      <c r="C16" s="39">
        <f>'SK TERMIT'!D10</f>
        <v>167.7058823529412</v>
      </c>
      <c r="D16" s="41">
        <f t="shared" si="0"/>
        <v>-72.37851662404088</v>
      </c>
    </row>
    <row r="17" spans="1:4" ht="23.25" customHeight="1">
      <c r="A17" s="43" t="s">
        <v>136</v>
      </c>
      <c r="B17" s="37" t="s">
        <v>37</v>
      </c>
      <c r="C17" s="39">
        <f>'JEN TAK TAK'!D10</f>
        <v>160.03324808184144</v>
      </c>
      <c r="D17" s="41">
        <f t="shared" si="0"/>
        <v>-80.05115089514064</v>
      </c>
    </row>
    <row r="18" spans="1:4" ht="23.25" customHeight="1">
      <c r="A18" s="43" t="s">
        <v>137</v>
      </c>
      <c r="B18" s="37" t="s">
        <v>118</v>
      </c>
      <c r="C18" s="39">
        <f>'SAJDA TEAM'!D10</f>
        <v>156.19693094629153</v>
      </c>
      <c r="D18" s="41">
        <f t="shared" si="0"/>
        <v>-83.88746803069054</v>
      </c>
    </row>
    <row r="19" spans="1:4" ht="23.25" customHeight="1">
      <c r="A19" s="43" t="s">
        <v>138</v>
      </c>
      <c r="B19" s="37" t="s">
        <v>72</v>
      </c>
      <c r="C19" s="39">
        <f>'PARDAL´S TEAM'!D10</f>
        <v>154.6624040920716</v>
      </c>
      <c r="D19" s="41">
        <f t="shared" si="0"/>
        <v>-85.42199488491048</v>
      </c>
    </row>
    <row r="20" spans="1:4" ht="23.25" customHeight="1">
      <c r="A20" s="43" t="s">
        <v>139</v>
      </c>
      <c r="B20" s="37" t="s">
        <v>96</v>
      </c>
      <c r="C20" s="39">
        <f>'K3 SPORT TROSKY'!D10</f>
        <v>130.64450127877237</v>
      </c>
      <c r="D20" s="41">
        <f t="shared" si="0"/>
        <v>-109.4398976982097</v>
      </c>
    </row>
    <row r="21" spans="1:4" ht="23.25" customHeight="1">
      <c r="A21" s="43" t="s">
        <v>140</v>
      </c>
      <c r="B21" s="37" t="s">
        <v>62</v>
      </c>
      <c r="C21" s="39">
        <f>'NÁHRADNÍ TERMÍN - JUNIORKA'!D10</f>
        <v>126.55242966751919</v>
      </c>
      <c r="D21" s="41">
        <f t="shared" si="0"/>
        <v>-113.53196930946288</v>
      </c>
    </row>
    <row r="22" spans="1:4" ht="23.25" customHeight="1">
      <c r="A22" s="43" t="s">
        <v>141</v>
      </c>
      <c r="B22" s="37" t="s">
        <v>54</v>
      </c>
      <c r="C22" s="39">
        <f>'SOKOLÍ PERO'!D10</f>
        <v>116.3222506393862</v>
      </c>
      <c r="D22" s="41">
        <f t="shared" si="0"/>
        <v>-123.76214833759587</v>
      </c>
    </row>
    <row r="23" spans="1:4" ht="23.25" customHeight="1">
      <c r="A23" s="43" t="s">
        <v>186</v>
      </c>
      <c r="B23" s="37" t="s">
        <v>102</v>
      </c>
      <c r="C23" s="39">
        <f>VĚTROPLAŠI!D10</f>
        <v>0</v>
      </c>
      <c r="D23" s="41">
        <f t="shared" si="0"/>
        <v>-240.08439897698207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83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7" t="s">
        <v>156</v>
      </c>
      <c r="C3" s="56">
        <f>'K3 SPORT HVĚZDY'!E10</f>
        <v>236.69633218473155</v>
      </c>
      <c r="D3" s="55">
        <f aca="true" t="shared" si="0" ref="D3:D23">C3-C$3</f>
        <v>0</v>
      </c>
    </row>
    <row r="4" spans="1:4" ht="23.25" customHeight="1">
      <c r="A4" s="43" t="s">
        <v>123</v>
      </c>
      <c r="B4" s="53" t="s">
        <v>66</v>
      </c>
      <c r="C4" s="56">
        <f>'NÁHRADNÍ TERMÍN'!E10</f>
        <v>222.48758161414997</v>
      </c>
      <c r="D4" s="55">
        <f t="shared" si="0"/>
        <v>-14.208750570581572</v>
      </c>
    </row>
    <row r="5" spans="1:4" ht="23.25" customHeight="1">
      <c r="A5" s="43" t="s">
        <v>124</v>
      </c>
      <c r="B5" s="53" t="s">
        <v>4</v>
      </c>
      <c r="C5" s="56">
        <f>'ŠVANDA TEAM'!E10</f>
        <v>219.46497080041507</v>
      </c>
      <c r="D5" s="55">
        <f t="shared" si="0"/>
        <v>-17.23136138431647</v>
      </c>
    </row>
    <row r="6" spans="1:4" ht="23.25" customHeight="1">
      <c r="A6" s="43" t="s">
        <v>125</v>
      </c>
      <c r="B6" s="37" t="s">
        <v>3</v>
      </c>
      <c r="C6" s="39">
        <f>'PROPÁNAJÁNA TEAM'!E10</f>
        <v>208.0294408611695</v>
      </c>
      <c r="D6" s="40">
        <f t="shared" si="0"/>
        <v>-28.666891323562055</v>
      </c>
    </row>
    <row r="7" spans="1:4" ht="23.25" customHeight="1">
      <c r="A7" s="43" t="s">
        <v>126</v>
      </c>
      <c r="B7" s="37" t="s">
        <v>72</v>
      </c>
      <c r="C7" s="39">
        <f>'PARDAL´S TEAM'!E10</f>
        <v>199.8234730532179</v>
      </c>
      <c r="D7" s="40">
        <f t="shared" si="0"/>
        <v>-36.87285913151365</v>
      </c>
    </row>
    <row r="8" spans="1:4" ht="23.25" customHeight="1">
      <c r="A8" s="43" t="s">
        <v>127</v>
      </c>
      <c r="B8" s="37" t="s">
        <v>154</v>
      </c>
      <c r="C8" s="39">
        <f>'ŠNEČEK TEAM'!E10</f>
        <v>199.5470870343504</v>
      </c>
      <c r="D8" s="40">
        <f t="shared" si="0"/>
        <v>-37.14924515038115</v>
      </c>
    </row>
    <row r="9" spans="1:7" ht="23.25" customHeight="1">
      <c r="A9" s="43" t="s">
        <v>128</v>
      </c>
      <c r="B9" s="37" t="s">
        <v>59</v>
      </c>
      <c r="C9" s="39">
        <f>'SK METEOR BRNO'!E10</f>
        <v>199.42150053112715</v>
      </c>
      <c r="D9" s="40">
        <f t="shared" si="0"/>
        <v>-37.274831653604394</v>
      </c>
      <c r="F9" s="8"/>
      <c r="G9" s="9"/>
    </row>
    <row r="10" spans="1:4" ht="23.25" customHeight="1">
      <c r="A10" s="43" t="s">
        <v>129</v>
      </c>
      <c r="B10" s="37" t="s">
        <v>102</v>
      </c>
      <c r="C10" s="39">
        <f>VĚTROPLAŠI!E10</f>
        <v>197.3406543531355</v>
      </c>
      <c r="D10" s="40">
        <f t="shared" si="0"/>
        <v>-39.35567783159604</v>
      </c>
    </row>
    <row r="11" spans="1:4" ht="23.25" customHeight="1">
      <c r="A11" s="43" t="s">
        <v>130</v>
      </c>
      <c r="B11" s="37" t="s">
        <v>112</v>
      </c>
      <c r="C11" s="39">
        <f>'SK TERMIT'!E10</f>
        <v>194.23254452834848</v>
      </c>
      <c r="D11" s="40">
        <f t="shared" si="0"/>
        <v>-42.46378765638306</v>
      </c>
    </row>
    <row r="12" spans="1:4" ht="23.25" customHeight="1">
      <c r="A12" s="43" t="s">
        <v>131</v>
      </c>
      <c r="B12" s="37" t="s">
        <v>175</v>
      </c>
      <c r="C12" s="39">
        <f>'BOD ZLOMU'!E10</f>
        <v>186.85812823217506</v>
      </c>
      <c r="D12" s="40">
        <f t="shared" si="0"/>
        <v>-49.83820395255648</v>
      </c>
    </row>
    <row r="13" spans="1:4" ht="23.25" customHeight="1">
      <c r="A13" s="43" t="s">
        <v>132</v>
      </c>
      <c r="B13" s="37" t="s">
        <v>109</v>
      </c>
      <c r="C13" s="39">
        <f>'GLASS VISION'!E10</f>
        <v>159.15032740035298</v>
      </c>
      <c r="D13" s="40">
        <f t="shared" si="0"/>
        <v>-77.54600478437857</v>
      </c>
    </row>
    <row r="14" spans="1:4" ht="23.25" customHeight="1">
      <c r="A14" s="43" t="s">
        <v>133</v>
      </c>
      <c r="B14" s="37" t="s">
        <v>54</v>
      </c>
      <c r="C14" s="39">
        <f>'SOKOLÍ PERO'!E10</f>
        <v>144.37348428700028</v>
      </c>
      <c r="D14" s="40">
        <f t="shared" si="0"/>
        <v>-92.32284789773126</v>
      </c>
    </row>
    <row r="15" spans="1:4" ht="23.25" customHeight="1">
      <c r="A15" s="43" t="s">
        <v>134</v>
      </c>
      <c r="B15" s="36" t="s">
        <v>189</v>
      </c>
      <c r="C15" s="39">
        <f>'DRAHÉ, TETY A JÁ'!E10</f>
        <v>141.96403745143118</v>
      </c>
      <c r="D15" s="40">
        <f t="shared" si="0"/>
        <v>-94.73229473330036</v>
      </c>
    </row>
    <row r="16" spans="1:10" ht="23.25" customHeight="1">
      <c r="A16" s="43" t="s">
        <v>135</v>
      </c>
      <c r="B16" s="37" t="s">
        <v>182</v>
      </c>
      <c r="C16" s="39">
        <f>KáDr!E10</f>
        <v>136.36095810362292</v>
      </c>
      <c r="D16" s="40">
        <f t="shared" si="0"/>
        <v>-100.33537408110863</v>
      </c>
      <c r="H16" s="15"/>
      <c r="I16" s="9"/>
      <c r="J16" s="13"/>
    </row>
    <row r="17" spans="1:6" ht="23.25" customHeight="1">
      <c r="A17" s="43" t="s">
        <v>136</v>
      </c>
      <c r="B17" s="37" t="s">
        <v>118</v>
      </c>
      <c r="C17" s="39">
        <f>'SAJDA TEAM'!E10</f>
        <v>122.28860140488045</v>
      </c>
      <c r="D17" s="40">
        <f t="shared" si="0"/>
        <v>-114.4077307798511</v>
      </c>
      <c r="F17" s="7"/>
    </row>
    <row r="18" spans="1:4" ht="23.25" customHeight="1">
      <c r="A18" s="43" t="s">
        <v>137</v>
      </c>
      <c r="B18" s="36" t="s">
        <v>95</v>
      </c>
      <c r="C18" s="39">
        <f>'K3 SPORT VÝBĚR'!E10</f>
        <v>118.29393360312305</v>
      </c>
      <c r="D18" s="40">
        <f t="shared" si="0"/>
        <v>-118.4023985816085</v>
      </c>
    </row>
    <row r="19" spans="1:4" ht="23.25" customHeight="1">
      <c r="A19" s="43" t="s">
        <v>138</v>
      </c>
      <c r="B19" s="37" t="s">
        <v>96</v>
      </c>
      <c r="C19" s="39">
        <f>'K3 SPORT TROSKY'!E10</f>
        <v>110.98051305017572</v>
      </c>
      <c r="D19" s="40">
        <f t="shared" si="0"/>
        <v>-125.71581913455583</v>
      </c>
    </row>
    <row r="20" spans="1:4" ht="23.25" customHeight="1">
      <c r="A20" s="43" t="s">
        <v>139</v>
      </c>
      <c r="B20" s="37" t="s">
        <v>79</v>
      </c>
      <c r="C20" s="39">
        <f>'CHEECHOO TEAM'!E10</f>
        <v>68.77012383900929</v>
      </c>
      <c r="D20" s="40">
        <f t="shared" si="0"/>
        <v>-167.92620834572227</v>
      </c>
    </row>
    <row r="21" spans="1:4" ht="23.25" customHeight="1">
      <c r="A21" s="43" t="s">
        <v>140</v>
      </c>
      <c r="B21" s="37" t="s">
        <v>62</v>
      </c>
      <c r="C21" s="39">
        <f>'NÁHRADNÍ TERMÍN - JUNIORKA'!E10</f>
        <v>42.84759671746775</v>
      </c>
      <c r="D21" s="40">
        <f t="shared" si="0"/>
        <v>-193.8487354672638</v>
      </c>
    </row>
    <row r="22" spans="1:4" ht="23.25" customHeight="1">
      <c r="A22" s="43" t="s">
        <v>141</v>
      </c>
      <c r="B22" s="37" t="s">
        <v>37</v>
      </c>
      <c r="C22" s="39">
        <f>'JEN TAK TAK'!E10</f>
        <v>0</v>
      </c>
      <c r="D22" s="40">
        <f t="shared" si="0"/>
        <v>-236.69633218473155</v>
      </c>
    </row>
    <row r="23" spans="1:4" ht="23.25" customHeight="1">
      <c r="A23" s="43" t="s">
        <v>186</v>
      </c>
      <c r="B23" s="37" t="s">
        <v>45</v>
      </c>
      <c r="C23" s="39">
        <f>'OKLAHOMA TEAM'!E10</f>
        <v>0</v>
      </c>
      <c r="D23" s="40">
        <f t="shared" si="0"/>
        <v>-236.69633218473155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68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3" t="s">
        <v>4</v>
      </c>
      <c r="C3" s="56">
        <f>'ŠVANDA TEAM'!F10</f>
        <v>272.44444444444446</v>
      </c>
      <c r="D3" s="55">
        <f aca="true" t="shared" si="0" ref="D3:D23">C3-C$3</f>
        <v>0</v>
      </c>
    </row>
    <row r="4" spans="1:4" ht="23.25" customHeight="1">
      <c r="A4" s="43" t="s">
        <v>123</v>
      </c>
      <c r="B4" s="53" t="s">
        <v>3</v>
      </c>
      <c r="C4" s="56">
        <f>'PROPÁNAJÁNA TEAM'!F10</f>
        <v>252.53703703703707</v>
      </c>
      <c r="D4" s="55">
        <f t="shared" si="0"/>
        <v>-19.90740740740739</v>
      </c>
    </row>
    <row r="5" spans="1:4" ht="23.25" customHeight="1">
      <c r="A5" s="43" t="s">
        <v>124</v>
      </c>
      <c r="B5" s="53" t="s">
        <v>74</v>
      </c>
      <c r="C5" s="56">
        <f>'ŠNEČEK TEAM'!F10</f>
        <v>244.20370370370372</v>
      </c>
      <c r="D5" s="55">
        <f t="shared" si="0"/>
        <v>-28.240740740740733</v>
      </c>
    </row>
    <row r="6" spans="1:4" ht="23.25" customHeight="1">
      <c r="A6" s="43" t="s">
        <v>125</v>
      </c>
      <c r="B6" s="37" t="s">
        <v>182</v>
      </c>
      <c r="C6" s="39">
        <f>KáDr!F10</f>
        <v>240.96296296296296</v>
      </c>
      <c r="D6" s="40">
        <f t="shared" si="0"/>
        <v>-31.481481481481495</v>
      </c>
    </row>
    <row r="7" spans="1:9" ht="23.25" customHeight="1">
      <c r="A7" s="43" t="s">
        <v>126</v>
      </c>
      <c r="B7" s="37" t="s">
        <v>175</v>
      </c>
      <c r="C7" s="39">
        <f>'BOD ZLOMU'!F10</f>
        <v>240.5</v>
      </c>
      <c r="D7" s="40">
        <f t="shared" si="0"/>
        <v>-31.944444444444457</v>
      </c>
      <c r="H7" s="4"/>
      <c r="I7" s="5"/>
    </row>
    <row r="8" spans="1:4" ht="23.25" customHeight="1">
      <c r="A8" s="43" t="s">
        <v>127</v>
      </c>
      <c r="B8" s="37" t="s">
        <v>59</v>
      </c>
      <c r="C8" s="39">
        <f>'SK METEOR BRNO'!F10</f>
        <v>237.72222222222223</v>
      </c>
      <c r="D8" s="40">
        <f t="shared" si="0"/>
        <v>-34.72222222222223</v>
      </c>
    </row>
    <row r="9" spans="1:4" ht="23.25" customHeight="1">
      <c r="A9" s="43" t="s">
        <v>128</v>
      </c>
      <c r="B9" s="36" t="s">
        <v>189</v>
      </c>
      <c r="C9" s="39">
        <f>'DRAHÉ, TETY A JÁ'!F10</f>
        <v>235.87037037037038</v>
      </c>
      <c r="D9" s="40">
        <f t="shared" si="0"/>
        <v>-36.574074074074076</v>
      </c>
    </row>
    <row r="10" spans="1:7" ht="23.25" customHeight="1">
      <c r="A10" s="43" t="s">
        <v>129</v>
      </c>
      <c r="B10" s="37" t="s">
        <v>72</v>
      </c>
      <c r="C10" s="39">
        <f>'PARDAL´S TEAM'!F10</f>
        <v>229.38888888888886</v>
      </c>
      <c r="D10" s="40">
        <f t="shared" si="0"/>
        <v>-43.0555555555556</v>
      </c>
      <c r="G10" s="7"/>
    </row>
    <row r="11" spans="1:4" ht="23.25" customHeight="1">
      <c r="A11" s="43" t="s">
        <v>130</v>
      </c>
      <c r="B11" s="36" t="s">
        <v>156</v>
      </c>
      <c r="C11" s="39">
        <f>'K3 SPORT HVĚZDY'!F10</f>
        <v>222.9074074074074</v>
      </c>
      <c r="D11" s="40">
        <f t="shared" si="0"/>
        <v>-49.53703703703707</v>
      </c>
    </row>
    <row r="12" spans="1:4" ht="23.25" customHeight="1">
      <c r="A12" s="43" t="s">
        <v>131</v>
      </c>
      <c r="B12" s="37" t="s">
        <v>45</v>
      </c>
      <c r="C12" s="39">
        <f>'OKLAHOMA TEAM'!F10</f>
        <v>222.44444444444443</v>
      </c>
      <c r="D12" s="40">
        <f t="shared" si="0"/>
        <v>-50.00000000000003</v>
      </c>
    </row>
    <row r="13" spans="1:4" ht="23.25" customHeight="1">
      <c r="A13" s="43" t="s">
        <v>132</v>
      </c>
      <c r="B13" s="37" t="s">
        <v>66</v>
      </c>
      <c r="C13" s="39">
        <f>'NÁHRADNÍ TERMÍN'!F10</f>
        <v>221.05555555555554</v>
      </c>
      <c r="D13" s="40">
        <f t="shared" si="0"/>
        <v>-51.388888888888914</v>
      </c>
    </row>
    <row r="14" spans="1:4" ht="23.25" customHeight="1">
      <c r="A14" s="43" t="s">
        <v>133</v>
      </c>
      <c r="B14" s="37" t="s">
        <v>79</v>
      </c>
      <c r="C14" s="39">
        <f>'CHEECHOO TEAM'!F10</f>
        <v>217.35185185185185</v>
      </c>
      <c r="D14" s="40">
        <f t="shared" si="0"/>
        <v>-55.09259259259261</v>
      </c>
    </row>
    <row r="15" spans="1:4" ht="23.25" customHeight="1">
      <c r="A15" s="43" t="s">
        <v>134</v>
      </c>
      <c r="B15" s="37" t="s">
        <v>37</v>
      </c>
      <c r="C15" s="39">
        <f>'JEN TAK TAK'!F10</f>
        <v>209.01851851851853</v>
      </c>
      <c r="D15" s="40">
        <f t="shared" si="0"/>
        <v>-63.425925925925924</v>
      </c>
    </row>
    <row r="16" spans="1:4" ht="23.25" customHeight="1">
      <c r="A16" s="43" t="s">
        <v>135</v>
      </c>
      <c r="B16" s="36" t="s">
        <v>95</v>
      </c>
      <c r="C16" s="39">
        <f>'K3 SPORT VÝBĚR'!F10</f>
        <v>203</v>
      </c>
      <c r="D16" s="40">
        <f t="shared" si="0"/>
        <v>-69.44444444444446</v>
      </c>
    </row>
    <row r="17" spans="1:4" ht="23.25" customHeight="1">
      <c r="A17" s="43" t="s">
        <v>136</v>
      </c>
      <c r="B17" s="37" t="s">
        <v>109</v>
      </c>
      <c r="C17" s="39">
        <f>'GLASS VISION'!F10</f>
        <v>200.68518518518522</v>
      </c>
      <c r="D17" s="40">
        <f t="shared" si="0"/>
        <v>-71.75925925925924</v>
      </c>
    </row>
    <row r="18" spans="1:4" ht="23.25" customHeight="1">
      <c r="A18" s="43" t="s">
        <v>137</v>
      </c>
      <c r="B18" s="37" t="s">
        <v>118</v>
      </c>
      <c r="C18" s="39">
        <f>'SAJDA TEAM'!F10</f>
        <v>199.2962962962963</v>
      </c>
      <c r="D18" s="40">
        <f t="shared" si="0"/>
        <v>-73.14814814814815</v>
      </c>
    </row>
    <row r="19" spans="1:4" ht="23.25" customHeight="1">
      <c r="A19" s="43" t="s">
        <v>138</v>
      </c>
      <c r="B19" s="37" t="s">
        <v>112</v>
      </c>
      <c r="C19" s="39">
        <f>'SK TERMIT'!F10</f>
        <v>192.81481481481484</v>
      </c>
      <c r="D19" s="40">
        <f t="shared" si="0"/>
        <v>-79.62962962962962</v>
      </c>
    </row>
    <row r="20" spans="1:4" ht="23.25" customHeight="1">
      <c r="A20" s="43" t="s">
        <v>139</v>
      </c>
      <c r="B20" s="37" t="s">
        <v>54</v>
      </c>
      <c r="C20" s="39">
        <f>'SOKOLÍ PERO'!F10</f>
        <v>150.6111111111111</v>
      </c>
      <c r="D20" s="40">
        <f t="shared" si="0"/>
        <v>-121.83333333333337</v>
      </c>
    </row>
    <row r="21" spans="1:4" ht="23.25" customHeight="1">
      <c r="A21" s="43" t="s">
        <v>140</v>
      </c>
      <c r="B21" s="37" t="s">
        <v>102</v>
      </c>
      <c r="C21" s="39">
        <f>VĚTROPLAŠI!F10</f>
        <v>139.5</v>
      </c>
      <c r="D21" s="40">
        <f t="shared" si="0"/>
        <v>-132.94444444444446</v>
      </c>
    </row>
    <row r="22" spans="1:4" ht="23.25" customHeight="1">
      <c r="A22" s="43" t="s">
        <v>141</v>
      </c>
      <c r="B22" s="37" t="s">
        <v>96</v>
      </c>
      <c r="C22" s="39">
        <f>'K3 SPORT TROSKY'!F10</f>
        <v>138.57407407407408</v>
      </c>
      <c r="D22" s="40">
        <f t="shared" si="0"/>
        <v>-133.87037037037038</v>
      </c>
    </row>
    <row r="23" spans="1:4" ht="23.25" customHeight="1">
      <c r="A23" s="43" t="s">
        <v>186</v>
      </c>
      <c r="B23" s="37" t="s">
        <v>62</v>
      </c>
      <c r="C23" s="39">
        <f>'NÁHRADNÍ TERMÍN - JUNIORKA'!F10</f>
        <v>133.94444444444446</v>
      </c>
      <c r="D23" s="40">
        <f t="shared" si="0"/>
        <v>-138.5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67" t="s">
        <v>84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9" ht="23.25" customHeight="1">
      <c r="A3" s="43" t="s">
        <v>122</v>
      </c>
      <c r="B3" s="53" t="s">
        <v>4</v>
      </c>
      <c r="C3" s="56">
        <f>'ŠVANDA TEAM'!G10</f>
        <v>306.18349803900855</v>
      </c>
      <c r="D3" s="55">
        <f aca="true" t="shared" si="0" ref="D3:D23">C3-C$3</f>
        <v>0</v>
      </c>
      <c r="H3" s="4"/>
      <c r="I3" s="5"/>
    </row>
    <row r="4" spans="1:4" ht="23.25" customHeight="1">
      <c r="A4" s="43" t="s">
        <v>123</v>
      </c>
      <c r="B4" s="53" t="s">
        <v>3</v>
      </c>
      <c r="C4" s="56">
        <f>'PROPÁNAJÁNA TEAM'!G10</f>
        <v>302.3497360259452</v>
      </c>
      <c r="D4" s="55">
        <f t="shared" si="0"/>
        <v>-3.8337620130633354</v>
      </c>
    </row>
    <row r="5" spans="1:4" ht="23.25" customHeight="1">
      <c r="A5" s="43" t="s">
        <v>124</v>
      </c>
      <c r="B5" s="57" t="s">
        <v>156</v>
      </c>
      <c r="C5" s="56">
        <f>'K3 SPORT HVĚZDY'!G10</f>
        <v>301.11360615444823</v>
      </c>
      <c r="D5" s="55">
        <f t="shared" si="0"/>
        <v>-5.06989188456032</v>
      </c>
    </row>
    <row r="6" spans="1:4" ht="23.25" customHeight="1">
      <c r="A6" s="43" t="s">
        <v>125</v>
      </c>
      <c r="B6" s="37" t="s">
        <v>66</v>
      </c>
      <c r="C6" s="39">
        <f>'NÁHRADNÍ TERMÍN'!G10</f>
        <v>298.37218600971306</v>
      </c>
      <c r="D6" s="40">
        <f t="shared" si="0"/>
        <v>-7.811312029295493</v>
      </c>
    </row>
    <row r="7" spans="1:4" ht="23.25" customHeight="1">
      <c r="A7" s="43" t="s">
        <v>126</v>
      </c>
      <c r="B7" s="37" t="s">
        <v>59</v>
      </c>
      <c r="C7" s="39">
        <f>'SK METEOR BRNO'!G10</f>
        <v>296.6809473375806</v>
      </c>
      <c r="D7" s="40">
        <f t="shared" si="0"/>
        <v>-9.502550701427936</v>
      </c>
    </row>
    <row r="8" spans="1:4" ht="23.25" customHeight="1">
      <c r="A8" s="43" t="s">
        <v>127</v>
      </c>
      <c r="B8" s="37" t="s">
        <v>175</v>
      </c>
      <c r="C8" s="39">
        <f>'BOD ZLOMU'!G10</f>
        <v>286.6101639050836</v>
      </c>
      <c r="D8" s="40">
        <f t="shared" si="0"/>
        <v>-19.57333413392496</v>
      </c>
    </row>
    <row r="9" spans="1:7" ht="23.25" customHeight="1">
      <c r="A9" s="43" t="s">
        <v>128</v>
      </c>
      <c r="B9" s="37" t="s">
        <v>109</v>
      </c>
      <c r="C9" s="39">
        <f>'GLASS VISION'!G10</f>
        <v>281.2354793126243</v>
      </c>
      <c r="D9" s="40">
        <f t="shared" si="0"/>
        <v>-24.948018726384248</v>
      </c>
      <c r="G9" s="7"/>
    </row>
    <row r="10" spans="1:4" ht="23.25" customHeight="1">
      <c r="A10" s="43" t="s">
        <v>129</v>
      </c>
      <c r="B10" s="37" t="s">
        <v>74</v>
      </c>
      <c r="C10" s="39">
        <f>'ŠNEČEK TEAM'!G10</f>
        <v>279.09073885128953</v>
      </c>
      <c r="D10" s="40">
        <f t="shared" si="0"/>
        <v>-27.092759187719025</v>
      </c>
    </row>
    <row r="11" spans="1:4" ht="23.25" customHeight="1">
      <c r="A11" s="43" t="s">
        <v>130</v>
      </c>
      <c r="B11" s="36" t="s">
        <v>95</v>
      </c>
      <c r="C11" s="39">
        <f>'K3 SPORT VÝBĚR'!G10</f>
        <v>275.8014777465388</v>
      </c>
      <c r="D11" s="40">
        <f t="shared" si="0"/>
        <v>-30.382020292469747</v>
      </c>
    </row>
    <row r="12" spans="1:4" ht="23.25" customHeight="1">
      <c r="A12" s="43" t="s">
        <v>131</v>
      </c>
      <c r="B12" s="37" t="s">
        <v>112</v>
      </c>
      <c r="C12" s="39">
        <f>'SK TERMIT'!G10</f>
        <v>257.64203598730876</v>
      </c>
      <c r="D12" s="40">
        <f t="shared" si="0"/>
        <v>-48.541462051699796</v>
      </c>
    </row>
    <row r="13" spans="1:4" ht="23.25" customHeight="1">
      <c r="A13" s="43" t="s">
        <v>132</v>
      </c>
      <c r="B13" s="36" t="s">
        <v>189</v>
      </c>
      <c r="C13" s="39">
        <f>'DRAHÉ, TETY A JÁ'!G10</f>
        <v>261.38797425108845</v>
      </c>
      <c r="D13" s="40">
        <f t="shared" si="0"/>
        <v>-44.795523787920104</v>
      </c>
    </row>
    <row r="14" spans="1:4" ht="23.25" customHeight="1">
      <c r="A14" s="43" t="s">
        <v>133</v>
      </c>
      <c r="B14" s="37" t="s">
        <v>62</v>
      </c>
      <c r="C14" s="39">
        <f>'NÁHRADNÍ TERMÍN - JUNIORKA'!G10</f>
        <v>217.64763698910636</v>
      </c>
      <c r="D14" s="40">
        <f t="shared" si="0"/>
        <v>-88.5358610499022</v>
      </c>
    </row>
    <row r="15" spans="1:4" ht="23.25" customHeight="1">
      <c r="A15" s="43" t="s">
        <v>134</v>
      </c>
      <c r="B15" s="37" t="s">
        <v>72</v>
      </c>
      <c r="C15" s="39">
        <f>'PARDAL´S TEAM'!G10</f>
        <v>190.66850946677636</v>
      </c>
      <c r="D15" s="40">
        <f t="shared" si="0"/>
        <v>-115.5149885722322</v>
      </c>
    </row>
    <row r="16" spans="1:4" ht="23.25" customHeight="1">
      <c r="A16" s="43" t="s">
        <v>135</v>
      </c>
      <c r="B16" s="37" t="s">
        <v>182</v>
      </c>
      <c r="C16" s="39">
        <f>KáDr!G10</f>
        <v>187.87524841888663</v>
      </c>
      <c r="D16" s="40">
        <f t="shared" si="0"/>
        <v>-118.30824962012193</v>
      </c>
    </row>
    <row r="17" spans="1:4" ht="23.25" customHeight="1">
      <c r="A17" s="43" t="s">
        <v>136</v>
      </c>
      <c r="B17" s="37" t="s">
        <v>79</v>
      </c>
      <c r="C17" s="39">
        <f>'CHEECHOO TEAM'!G10</f>
        <v>178.00122586032296</v>
      </c>
      <c r="D17" s="40">
        <f t="shared" si="0"/>
        <v>-128.1822721786856</v>
      </c>
    </row>
    <row r="18" spans="1:4" ht="23.25" customHeight="1">
      <c r="A18" s="43" t="s">
        <v>137</v>
      </c>
      <c r="B18" s="37" t="s">
        <v>54</v>
      </c>
      <c r="C18" s="39">
        <f>'SOKOLÍ PERO'!G10</f>
        <v>157.08884454625837</v>
      </c>
      <c r="D18" s="40">
        <f t="shared" si="0"/>
        <v>-149.09465349275018</v>
      </c>
    </row>
    <row r="19" spans="1:4" ht="23.25" customHeight="1">
      <c r="A19" s="43" t="s">
        <v>138</v>
      </c>
      <c r="B19" s="37" t="s">
        <v>96</v>
      </c>
      <c r="C19" s="39">
        <f>'K3 SPORT TROSKY'!G10</f>
        <v>116.84451161752881</v>
      </c>
      <c r="D19" s="40">
        <f t="shared" si="0"/>
        <v>-189.33898642147975</v>
      </c>
    </row>
    <row r="20" spans="1:4" ht="23.25" customHeight="1">
      <c r="A20" s="43" t="s">
        <v>139</v>
      </c>
      <c r="B20" s="37" t="s">
        <v>118</v>
      </c>
      <c r="C20" s="39">
        <f>'SAJDA TEAM'!G10</f>
        <v>84.40572495332918</v>
      </c>
      <c r="D20" s="40">
        <f t="shared" si="0"/>
        <v>-221.77777308567937</v>
      </c>
    </row>
    <row r="21" spans="1:4" ht="23.25" customHeight="1">
      <c r="A21" s="43" t="s">
        <v>140</v>
      </c>
      <c r="B21" s="37" t="s">
        <v>37</v>
      </c>
      <c r="C21" s="39">
        <f>'JEN TAK TAK'!G10</f>
        <v>0</v>
      </c>
      <c r="D21" s="40">
        <f t="shared" si="0"/>
        <v>-306.18349803900855</v>
      </c>
    </row>
    <row r="22" spans="1:4" ht="23.25" customHeight="1">
      <c r="A22" s="43" t="s">
        <v>141</v>
      </c>
      <c r="B22" s="37" t="s">
        <v>45</v>
      </c>
      <c r="C22" s="39">
        <f>'OKLAHOMA TEAM'!G10</f>
        <v>0</v>
      </c>
      <c r="D22" s="40">
        <f t="shared" si="0"/>
        <v>-306.18349803900855</v>
      </c>
    </row>
    <row r="23" spans="1:4" ht="23.25" customHeight="1">
      <c r="A23" s="43" t="s">
        <v>186</v>
      </c>
      <c r="B23" s="37" t="s">
        <v>102</v>
      </c>
      <c r="C23" s="39">
        <f>VĚTROPLAŠI!G10</f>
        <v>0</v>
      </c>
      <c r="D23" s="40">
        <f t="shared" si="0"/>
        <v>-306.18349803900855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15.75390625" style="2" customWidth="1"/>
    <col min="4" max="4" width="14.875" style="3" customWidth="1"/>
    <col min="5" max="16384" width="9.00390625" style="3" customWidth="1"/>
  </cols>
  <sheetData>
    <row r="1" spans="1:4" ht="31.5" customHeight="1">
      <c r="A1" s="67" t="s">
        <v>85</v>
      </c>
      <c r="B1" s="68"/>
      <c r="C1" s="68"/>
      <c r="D1" s="69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7" t="s">
        <v>156</v>
      </c>
      <c r="C3" s="54">
        <f>'K3 SPORT HVĚZDY'!H10</f>
        <v>289.98981515919166</v>
      </c>
      <c r="D3" s="55">
        <f aca="true" t="shared" si="0" ref="D3:D23">C3-C$3</f>
        <v>0</v>
      </c>
    </row>
    <row r="4" spans="1:9" ht="23.25" customHeight="1">
      <c r="A4" s="43" t="s">
        <v>123</v>
      </c>
      <c r="B4" s="53" t="s">
        <v>59</v>
      </c>
      <c r="C4" s="54">
        <f>'SK METEOR BRNO'!H10</f>
        <v>289.8484615225844</v>
      </c>
      <c r="D4" s="55">
        <f t="shared" si="0"/>
        <v>-0.14135363660727762</v>
      </c>
      <c r="H4" s="4"/>
      <c r="I4" s="5"/>
    </row>
    <row r="5" spans="1:4" ht="23.25" customHeight="1">
      <c r="A5" s="43" t="s">
        <v>124</v>
      </c>
      <c r="B5" s="53" t="s">
        <v>66</v>
      </c>
      <c r="C5" s="54">
        <f>'NÁHRADNÍ TERMÍN'!H10</f>
        <v>288.6513941061522</v>
      </c>
      <c r="D5" s="55">
        <f t="shared" si="0"/>
        <v>-1.3384210530394398</v>
      </c>
    </row>
    <row r="6" spans="1:4" ht="23.25" customHeight="1">
      <c r="A6" s="43" t="s">
        <v>125</v>
      </c>
      <c r="B6" s="37" t="s">
        <v>74</v>
      </c>
      <c r="C6" s="38">
        <f>'ŠNEČEK TEAM'!H10</f>
        <v>283.11988568512436</v>
      </c>
      <c r="D6" s="40">
        <f t="shared" si="0"/>
        <v>-6.869929474067305</v>
      </c>
    </row>
    <row r="7" spans="1:4" ht="23.25" customHeight="1">
      <c r="A7" s="43" t="s">
        <v>126</v>
      </c>
      <c r="B7" s="37" t="s">
        <v>109</v>
      </c>
      <c r="C7" s="38">
        <f>'GLASS VISION'!H10</f>
        <v>279.93071189654165</v>
      </c>
      <c r="D7" s="40">
        <f t="shared" si="0"/>
        <v>-10.059103262650012</v>
      </c>
    </row>
    <row r="8" spans="1:4" ht="23.25" customHeight="1">
      <c r="A8" s="43" t="s">
        <v>127</v>
      </c>
      <c r="B8" s="37" t="s">
        <v>4</v>
      </c>
      <c r="C8" s="38">
        <f>'ŠVANDA TEAM'!H10</f>
        <v>275.12540736969333</v>
      </c>
      <c r="D8" s="40">
        <f t="shared" si="0"/>
        <v>-14.86440778949833</v>
      </c>
    </row>
    <row r="9" spans="1:7" ht="23.25" customHeight="1">
      <c r="A9" s="43" t="s">
        <v>128</v>
      </c>
      <c r="B9" s="37" t="s">
        <v>112</v>
      </c>
      <c r="C9" s="38">
        <f>'SK TERMIT'!H10</f>
        <v>267.79837665428937</v>
      </c>
      <c r="D9" s="40">
        <f t="shared" si="0"/>
        <v>-22.191438504902294</v>
      </c>
      <c r="G9" s="7"/>
    </row>
    <row r="10" spans="1:4" ht="23.25" customHeight="1">
      <c r="A10" s="43" t="s">
        <v>129</v>
      </c>
      <c r="B10" s="37" t="s">
        <v>175</v>
      </c>
      <c r="C10" s="38">
        <f>'BOD ZLOMU'!H10</f>
        <v>266.59766056228</v>
      </c>
      <c r="D10" s="40">
        <f t="shared" si="0"/>
        <v>-23.392154596911666</v>
      </c>
    </row>
    <row r="11" spans="1:4" ht="23.25" customHeight="1">
      <c r="A11" s="43" t="s">
        <v>130</v>
      </c>
      <c r="B11" s="37" t="s">
        <v>3</v>
      </c>
      <c r="C11" s="38">
        <f>'PROPÁNAJÁNA TEAM'!H10</f>
        <v>258.181379221184</v>
      </c>
      <c r="D11" s="40">
        <f t="shared" si="0"/>
        <v>-31.808435938007676</v>
      </c>
    </row>
    <row r="12" spans="1:4" ht="23.25" customHeight="1">
      <c r="A12" s="43" t="s">
        <v>131</v>
      </c>
      <c r="B12" s="36" t="s">
        <v>95</v>
      </c>
      <c r="C12" s="38">
        <f>'K3 SPORT VÝBĚR'!H10</f>
        <v>254.68336548016262</v>
      </c>
      <c r="D12" s="40">
        <f t="shared" si="0"/>
        <v>-35.30644967902904</v>
      </c>
    </row>
    <row r="13" spans="1:4" ht="23.25" customHeight="1">
      <c r="A13" s="43" t="s">
        <v>132</v>
      </c>
      <c r="B13" s="37" t="s">
        <v>72</v>
      </c>
      <c r="C13" s="38">
        <f>'PARDAL´S TEAM'!H10</f>
        <v>248.93425167434785</v>
      </c>
      <c r="D13" s="40">
        <f t="shared" si="0"/>
        <v>-41.055563484843816</v>
      </c>
    </row>
    <row r="14" spans="1:4" ht="23.25" customHeight="1">
      <c r="A14" s="43" t="s">
        <v>133</v>
      </c>
      <c r="B14" s="36" t="s">
        <v>189</v>
      </c>
      <c r="C14" s="38">
        <f>'DRAHÉ, TETY A JÁ'!H10</f>
        <v>239.3603168842211</v>
      </c>
      <c r="D14" s="40">
        <f t="shared" si="0"/>
        <v>-50.62949827497056</v>
      </c>
    </row>
    <row r="15" spans="1:4" ht="23.25" customHeight="1">
      <c r="A15" s="43" t="s">
        <v>134</v>
      </c>
      <c r="B15" s="37" t="s">
        <v>62</v>
      </c>
      <c r="C15" s="38">
        <f>'NÁHRADNÍ TERMÍN - JUNIORKA'!H10</f>
        <v>168.47071402868585</v>
      </c>
      <c r="D15" s="40">
        <f t="shared" si="0"/>
        <v>-121.51910113050582</v>
      </c>
    </row>
    <row r="16" spans="1:4" ht="23.25" customHeight="1">
      <c r="A16" s="43" t="s">
        <v>135</v>
      </c>
      <c r="B16" s="37" t="s">
        <v>182</v>
      </c>
      <c r="C16" s="38">
        <f>KáDr!H10</f>
        <v>164.17520349438706</v>
      </c>
      <c r="D16" s="40">
        <f t="shared" si="0"/>
        <v>-125.8146116648046</v>
      </c>
    </row>
    <row r="17" spans="1:4" ht="23.25" customHeight="1">
      <c r="A17" s="43" t="s">
        <v>136</v>
      </c>
      <c r="B17" s="37" t="s">
        <v>54</v>
      </c>
      <c r="C17" s="38">
        <f>'SOKOLÍ PERO'!H10</f>
        <v>160.68779825821537</v>
      </c>
      <c r="D17" s="40">
        <f t="shared" si="0"/>
        <v>-129.3020169009763</v>
      </c>
    </row>
    <row r="18" spans="1:4" ht="23.25" customHeight="1">
      <c r="A18" s="43" t="s">
        <v>137</v>
      </c>
      <c r="B18" s="37" t="s">
        <v>96</v>
      </c>
      <c r="C18" s="38">
        <f>'K3 SPORT TROSKY'!H10</f>
        <v>90.48647322453812</v>
      </c>
      <c r="D18" s="40">
        <f t="shared" si="0"/>
        <v>-199.50334193465355</v>
      </c>
    </row>
    <row r="19" spans="1:4" ht="23.25" customHeight="1">
      <c r="A19" s="43" t="s">
        <v>138</v>
      </c>
      <c r="B19" s="37" t="s">
        <v>79</v>
      </c>
      <c r="C19" s="38">
        <f>'CHEECHOO TEAM'!H10</f>
        <v>0</v>
      </c>
      <c r="D19" s="40">
        <f t="shared" si="0"/>
        <v>-289.98981515919166</v>
      </c>
    </row>
    <row r="20" spans="1:4" ht="23.25" customHeight="1">
      <c r="A20" s="43" t="s">
        <v>139</v>
      </c>
      <c r="B20" s="37" t="s">
        <v>37</v>
      </c>
      <c r="C20" s="38">
        <f>'JEN TAK TAK'!H10</f>
        <v>0</v>
      </c>
      <c r="D20" s="40">
        <f t="shared" si="0"/>
        <v>-289.98981515919166</v>
      </c>
    </row>
    <row r="21" spans="1:4" ht="23.25" customHeight="1">
      <c r="A21" s="43" t="s">
        <v>140</v>
      </c>
      <c r="B21" s="37" t="s">
        <v>45</v>
      </c>
      <c r="C21" s="38">
        <f>'OKLAHOMA TEAM'!H10</f>
        <v>0</v>
      </c>
      <c r="D21" s="40">
        <f t="shared" si="0"/>
        <v>-289.98981515919166</v>
      </c>
    </row>
    <row r="22" spans="1:4" ht="23.25" customHeight="1">
      <c r="A22" s="43" t="s">
        <v>141</v>
      </c>
      <c r="B22" s="37" t="s">
        <v>118</v>
      </c>
      <c r="C22" s="38">
        <f>'SAJDA TEAM'!H10</f>
        <v>0</v>
      </c>
      <c r="D22" s="40">
        <f t="shared" si="0"/>
        <v>-289.98981515919166</v>
      </c>
    </row>
    <row r="23" spans="1:4" ht="23.25" customHeight="1">
      <c r="A23" s="43" t="s">
        <v>186</v>
      </c>
      <c r="B23" s="37" t="s">
        <v>102</v>
      </c>
      <c r="C23" s="38">
        <f>VĚTROPLAŠI!H10</f>
        <v>0</v>
      </c>
      <c r="D23" s="40">
        <f t="shared" si="0"/>
        <v>-289.98981515919166</v>
      </c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  <row r="140" spans="1:3" ht="12.75">
      <c r="A140" s="6"/>
      <c r="B140" s="3"/>
      <c r="C140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140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2.875" style="2" customWidth="1"/>
    <col min="3" max="3" width="14.875" style="50" customWidth="1"/>
    <col min="4" max="4" width="14.375" style="3" customWidth="1"/>
    <col min="5" max="16384" width="9.00390625" style="3" customWidth="1"/>
  </cols>
  <sheetData>
    <row r="1" spans="1:7" ht="31.5" customHeight="1">
      <c r="A1" s="67" t="s">
        <v>86</v>
      </c>
      <c r="B1" s="68"/>
      <c r="C1" s="68"/>
      <c r="D1" s="69"/>
      <c r="E1" s="26"/>
      <c r="F1" s="26"/>
      <c r="G1" s="26"/>
    </row>
    <row r="2" spans="1:4" ht="12.75">
      <c r="A2" s="42"/>
      <c r="B2" s="42" t="s">
        <v>0</v>
      </c>
      <c r="C2" s="42" t="s">
        <v>1</v>
      </c>
      <c r="D2" s="42" t="s">
        <v>2</v>
      </c>
    </row>
    <row r="3" spans="1:4" ht="23.25" customHeight="1">
      <c r="A3" s="43" t="s">
        <v>122</v>
      </c>
      <c r="B3" s="57" t="s">
        <v>156</v>
      </c>
      <c r="C3" s="54">
        <f>'K3 SPORT HVĚZDY'!I10</f>
        <v>294.6700307783179</v>
      </c>
      <c r="D3" s="55">
        <f aca="true" t="shared" si="0" ref="D3:D23">C3-C$3</f>
        <v>0</v>
      </c>
    </row>
    <row r="4" spans="1:9" ht="23.25" customHeight="1">
      <c r="A4" s="43" t="s">
        <v>123</v>
      </c>
      <c r="B4" s="53" t="s">
        <v>4</v>
      </c>
      <c r="C4" s="54">
        <f>'ŠVANDA TEAM'!I10</f>
        <v>277.849644041562</v>
      </c>
      <c r="D4" s="55">
        <f t="shared" si="0"/>
        <v>-16.820386736755893</v>
      </c>
      <c r="H4" s="4"/>
      <c r="I4" s="5"/>
    </row>
    <row r="5" spans="1:4" ht="23.25" customHeight="1">
      <c r="A5" s="43" t="s">
        <v>124</v>
      </c>
      <c r="B5" s="53" t="s">
        <v>66</v>
      </c>
      <c r="C5" s="54">
        <f>'NÁHRADNÍ TERMÍN'!I10</f>
        <v>260.6789860579519</v>
      </c>
      <c r="D5" s="55">
        <f t="shared" si="0"/>
        <v>-33.991044720366006</v>
      </c>
    </row>
    <row r="6" spans="1:4" ht="23.25" customHeight="1">
      <c r="A6" s="43" t="s">
        <v>125</v>
      </c>
      <c r="B6" s="37" t="s">
        <v>3</v>
      </c>
      <c r="C6" s="38">
        <f>'PROPÁNAJÁNA TEAM'!I10</f>
        <v>243.4109017330126</v>
      </c>
      <c r="D6" s="40">
        <f t="shared" si="0"/>
        <v>-51.259129045305286</v>
      </c>
    </row>
    <row r="7" spans="1:4" ht="23.25" customHeight="1">
      <c r="A7" s="43" t="s">
        <v>126</v>
      </c>
      <c r="B7" s="37" t="s">
        <v>109</v>
      </c>
      <c r="C7" s="38">
        <f>'GLASS VISION'!I10</f>
        <v>240.67603067250158</v>
      </c>
      <c r="D7" s="40">
        <f t="shared" si="0"/>
        <v>-53.9940001058163</v>
      </c>
    </row>
    <row r="8" spans="1:4" ht="23.25" customHeight="1">
      <c r="A8" s="43" t="s">
        <v>127</v>
      </c>
      <c r="B8" s="37" t="s">
        <v>59</v>
      </c>
      <c r="C8" s="38">
        <f>'SK METEOR BRNO'!I10</f>
        <v>237.23307640327667</v>
      </c>
      <c r="D8" s="40">
        <f t="shared" si="0"/>
        <v>-57.43695437504121</v>
      </c>
    </row>
    <row r="9" spans="1:7" ht="23.25" customHeight="1">
      <c r="A9" s="43" t="s">
        <v>128</v>
      </c>
      <c r="B9" s="37" t="s">
        <v>112</v>
      </c>
      <c r="C9" s="38">
        <f>'SK TERMIT'!I10</f>
        <v>228.2835075472899</v>
      </c>
      <c r="D9" s="40">
        <f t="shared" si="0"/>
        <v>-66.38652323102798</v>
      </c>
      <c r="G9" s="7"/>
    </row>
    <row r="10" spans="1:4" ht="23.25" customHeight="1">
      <c r="A10" s="43" t="s">
        <v>129</v>
      </c>
      <c r="B10" s="37" t="s">
        <v>72</v>
      </c>
      <c r="C10" s="38">
        <f>'PARDAL´S TEAM'!I10</f>
        <v>228.01386425694068</v>
      </c>
      <c r="D10" s="40">
        <f t="shared" si="0"/>
        <v>-66.6561665213772</v>
      </c>
    </row>
    <row r="11" spans="1:4" ht="23.25" customHeight="1">
      <c r="A11" s="43" t="s">
        <v>130</v>
      </c>
      <c r="B11" s="36" t="s">
        <v>189</v>
      </c>
      <c r="C11" s="38">
        <f>'DRAHÉ, TETY A JÁ'!I10</f>
        <v>189.90751046546552</v>
      </c>
      <c r="D11" s="40">
        <f t="shared" si="0"/>
        <v>-104.76252031285236</v>
      </c>
    </row>
    <row r="12" spans="1:4" ht="23.25" customHeight="1">
      <c r="A12" s="43" t="s">
        <v>131</v>
      </c>
      <c r="B12" s="37" t="s">
        <v>175</v>
      </c>
      <c r="C12" s="38">
        <f>'BOD ZLOMU'!I10</f>
        <v>188.92590448156685</v>
      </c>
      <c r="D12" s="40">
        <f t="shared" si="0"/>
        <v>-105.74412629675103</v>
      </c>
    </row>
    <row r="13" spans="1:4" ht="23.25" customHeight="1">
      <c r="A13" s="43" t="s">
        <v>132</v>
      </c>
      <c r="B13" s="37" t="s">
        <v>54</v>
      </c>
      <c r="C13" s="38">
        <f>'SOKOLÍ PERO'!I10</f>
        <v>166.613546791506</v>
      </c>
      <c r="D13" s="40">
        <f t="shared" si="0"/>
        <v>-128.05648398681188</v>
      </c>
    </row>
    <row r="14" spans="1:4" ht="23.25" customHeight="1">
      <c r="A14" s="43" t="s">
        <v>133</v>
      </c>
      <c r="B14" s="36" t="s">
        <v>95</v>
      </c>
      <c r="C14" s="38">
        <f>'K3 SPORT VÝBĚR'!I10</f>
        <v>155.47928824031152</v>
      </c>
      <c r="D14" s="40">
        <f t="shared" si="0"/>
        <v>-139.19074253800636</v>
      </c>
    </row>
    <row r="15" spans="1:4" ht="23.25" customHeight="1">
      <c r="A15" s="43" t="s">
        <v>134</v>
      </c>
      <c r="B15" s="37" t="s">
        <v>182</v>
      </c>
      <c r="C15" s="38">
        <f>KáDr!I10</f>
        <v>150.65427873447135</v>
      </c>
      <c r="D15" s="40">
        <f t="shared" si="0"/>
        <v>-144.01575204384653</v>
      </c>
    </row>
    <row r="16" spans="1:4" ht="23.25" customHeight="1">
      <c r="A16" s="43" t="s">
        <v>135</v>
      </c>
      <c r="B16" s="37" t="s">
        <v>74</v>
      </c>
      <c r="C16" s="38">
        <f>'ŠNEČEK TEAM'!I10</f>
        <v>145.2123035356909</v>
      </c>
      <c r="D16" s="40">
        <f t="shared" si="0"/>
        <v>-149.457727242627</v>
      </c>
    </row>
    <row r="17" spans="1:4" ht="23.25" customHeight="1">
      <c r="A17" s="43" t="s">
        <v>136</v>
      </c>
      <c r="B17" s="37" t="s">
        <v>96</v>
      </c>
      <c r="C17" s="38">
        <f>'K3 SPORT TROSKY'!I10</f>
        <v>131.34079136663786</v>
      </c>
      <c r="D17" s="40">
        <f t="shared" si="0"/>
        <v>-163.32923941168002</v>
      </c>
    </row>
    <row r="18" spans="1:4" ht="23.25" customHeight="1">
      <c r="A18" s="43" t="s">
        <v>137</v>
      </c>
      <c r="B18" s="37" t="s">
        <v>62</v>
      </c>
      <c r="C18" s="38">
        <f>'NÁHRADNÍ TERMÍN - JUNIORKA'!I10</f>
        <v>51.90639376584358</v>
      </c>
      <c r="D18" s="40">
        <f t="shared" si="0"/>
        <v>-242.7636370124743</v>
      </c>
    </row>
    <row r="19" spans="1:4" ht="23.25" customHeight="1">
      <c r="A19" s="43" t="s">
        <v>138</v>
      </c>
      <c r="B19" s="37" t="s">
        <v>79</v>
      </c>
      <c r="C19" s="38">
        <f>'CHEECHOO TEAM'!I10</f>
        <v>0</v>
      </c>
      <c r="D19" s="40">
        <f t="shared" si="0"/>
        <v>-294.6700307783179</v>
      </c>
    </row>
    <row r="20" spans="1:4" ht="23.25" customHeight="1">
      <c r="A20" s="43" t="s">
        <v>139</v>
      </c>
      <c r="B20" s="37" t="s">
        <v>37</v>
      </c>
      <c r="C20" s="38">
        <f>'JEN TAK TAK'!I10</f>
        <v>0</v>
      </c>
      <c r="D20" s="40">
        <f t="shared" si="0"/>
        <v>-294.6700307783179</v>
      </c>
    </row>
    <row r="21" spans="1:4" ht="23.25" customHeight="1">
      <c r="A21" s="43" t="s">
        <v>140</v>
      </c>
      <c r="B21" s="37" t="s">
        <v>45</v>
      </c>
      <c r="C21" s="38">
        <f>'OKLAHOMA TEAM'!I10</f>
        <v>0</v>
      </c>
      <c r="D21" s="40">
        <f t="shared" si="0"/>
        <v>-294.6700307783179</v>
      </c>
    </row>
    <row r="22" spans="1:4" ht="23.25" customHeight="1">
      <c r="A22" s="43" t="s">
        <v>141</v>
      </c>
      <c r="B22" s="37" t="s">
        <v>118</v>
      </c>
      <c r="C22" s="38">
        <f>'SAJDA TEAM'!I10</f>
        <v>0</v>
      </c>
      <c r="D22" s="40">
        <f t="shared" si="0"/>
        <v>-294.6700307783179</v>
      </c>
    </row>
    <row r="23" spans="1:4" ht="23.25" customHeight="1">
      <c r="A23" s="43" t="s">
        <v>186</v>
      </c>
      <c r="B23" s="37" t="s">
        <v>102</v>
      </c>
      <c r="C23" s="38">
        <f>VĚTROPLAŠI!I10</f>
        <v>0</v>
      </c>
      <c r="D23" s="40">
        <f t="shared" si="0"/>
        <v>-294.6700307783179</v>
      </c>
    </row>
    <row r="24" spans="1:3" ht="12.75">
      <c r="A24" s="6"/>
      <c r="B24" s="3"/>
      <c r="C24" s="49"/>
    </row>
    <row r="25" spans="1:3" ht="12.75">
      <c r="A25" s="6"/>
      <c r="B25" s="3"/>
      <c r="C25" s="49"/>
    </row>
    <row r="26" spans="1:3" ht="12.75">
      <c r="A26" s="6"/>
      <c r="B26" s="3"/>
      <c r="C26" s="49"/>
    </row>
    <row r="27" spans="1:3" ht="12.75">
      <c r="A27" s="6"/>
      <c r="B27" s="3"/>
      <c r="C27" s="49"/>
    </row>
    <row r="28" spans="1:3" ht="12.75">
      <c r="A28" s="6"/>
      <c r="B28" s="3"/>
      <c r="C28" s="49"/>
    </row>
    <row r="29" spans="1:3" ht="12.75">
      <c r="A29" s="6"/>
      <c r="B29" s="3"/>
      <c r="C29" s="49"/>
    </row>
    <row r="30" spans="1:3" ht="12.75">
      <c r="A30" s="6"/>
      <c r="B30" s="3"/>
      <c r="C30" s="49"/>
    </row>
    <row r="31" spans="1:3" ht="12.75">
      <c r="A31" s="6"/>
      <c r="B31" s="3"/>
      <c r="C31" s="49"/>
    </row>
    <row r="32" spans="1:3" ht="12.75">
      <c r="A32" s="6"/>
      <c r="B32" s="3"/>
      <c r="C32" s="49"/>
    </row>
    <row r="33" spans="1:3" ht="12.75">
      <c r="A33" s="6"/>
      <c r="B33" s="3"/>
      <c r="C33" s="49"/>
    </row>
    <row r="34" spans="1:3" ht="12.75">
      <c r="A34" s="6"/>
      <c r="B34" s="3"/>
      <c r="C34" s="49"/>
    </row>
    <row r="35" spans="1:3" ht="12.75">
      <c r="A35" s="6"/>
      <c r="B35" s="3"/>
      <c r="C35" s="49"/>
    </row>
    <row r="36" spans="1:3" ht="12.75">
      <c r="A36" s="6"/>
      <c r="B36" s="3"/>
      <c r="C36" s="49"/>
    </row>
    <row r="37" spans="1:3" ht="12.75">
      <c r="A37" s="6"/>
      <c r="B37" s="3"/>
      <c r="C37" s="49"/>
    </row>
    <row r="38" spans="1:3" ht="12.75">
      <c r="A38" s="6"/>
      <c r="B38" s="3"/>
      <c r="C38" s="49"/>
    </row>
    <row r="39" spans="1:3" ht="12.75">
      <c r="A39" s="6"/>
      <c r="B39" s="3"/>
      <c r="C39" s="49"/>
    </row>
    <row r="40" spans="1:3" ht="12.75">
      <c r="A40" s="6"/>
      <c r="B40" s="3"/>
      <c r="C40" s="49"/>
    </row>
    <row r="41" spans="1:3" ht="12.75">
      <c r="A41" s="6"/>
      <c r="B41" s="3"/>
      <c r="C41" s="49"/>
    </row>
    <row r="42" spans="1:3" ht="12.75">
      <c r="A42" s="6"/>
      <c r="B42" s="3"/>
      <c r="C42" s="49"/>
    </row>
    <row r="43" spans="1:3" ht="12.75">
      <c r="A43" s="6"/>
      <c r="B43" s="3"/>
      <c r="C43" s="49"/>
    </row>
    <row r="44" spans="1:3" ht="12.75">
      <c r="A44" s="6"/>
      <c r="B44" s="3"/>
      <c r="C44" s="49"/>
    </row>
    <row r="45" spans="1:3" ht="12.75">
      <c r="A45" s="6"/>
      <c r="B45" s="3"/>
      <c r="C45" s="49"/>
    </row>
    <row r="46" spans="1:3" ht="12.75">
      <c r="A46" s="6"/>
      <c r="B46" s="3"/>
      <c r="C46" s="49"/>
    </row>
    <row r="47" spans="1:3" ht="12.75">
      <c r="A47" s="6"/>
      <c r="B47" s="3"/>
      <c r="C47" s="49"/>
    </row>
    <row r="48" spans="1:3" ht="12.75">
      <c r="A48" s="6"/>
      <c r="B48" s="3"/>
      <c r="C48" s="49"/>
    </row>
    <row r="49" spans="1:3" ht="12.75">
      <c r="A49" s="6"/>
      <c r="B49" s="3"/>
      <c r="C49" s="49"/>
    </row>
    <row r="50" spans="1:3" ht="12.75">
      <c r="A50" s="6"/>
      <c r="B50" s="3"/>
      <c r="C50" s="49"/>
    </row>
    <row r="51" spans="1:3" ht="12.75">
      <c r="A51" s="6"/>
      <c r="B51" s="3"/>
      <c r="C51" s="49"/>
    </row>
    <row r="52" spans="1:3" ht="12.75">
      <c r="A52" s="6"/>
      <c r="B52" s="3"/>
      <c r="C52" s="49"/>
    </row>
    <row r="53" spans="1:3" ht="12.75">
      <c r="A53" s="6"/>
      <c r="B53" s="3"/>
      <c r="C53" s="49"/>
    </row>
    <row r="54" spans="1:3" ht="12.75">
      <c r="A54" s="6"/>
      <c r="B54" s="3"/>
      <c r="C54" s="49"/>
    </row>
    <row r="55" spans="1:3" ht="12.75">
      <c r="A55" s="6"/>
      <c r="B55" s="3"/>
      <c r="C55" s="49"/>
    </row>
    <row r="56" spans="1:3" ht="12.75">
      <c r="A56" s="6"/>
      <c r="B56" s="3"/>
      <c r="C56" s="49"/>
    </row>
    <row r="57" spans="1:3" ht="12.75">
      <c r="A57" s="6"/>
      <c r="B57" s="3"/>
      <c r="C57" s="49"/>
    </row>
    <row r="58" spans="1:3" ht="12.75">
      <c r="A58" s="6"/>
      <c r="B58" s="3"/>
      <c r="C58" s="49"/>
    </row>
    <row r="59" spans="1:3" ht="12.75">
      <c r="A59" s="6"/>
      <c r="B59" s="3"/>
      <c r="C59" s="49"/>
    </row>
    <row r="60" spans="1:3" ht="12.75">
      <c r="A60" s="6"/>
      <c r="B60" s="3"/>
      <c r="C60" s="49"/>
    </row>
    <row r="61" spans="1:3" ht="12.75">
      <c r="A61" s="6"/>
      <c r="B61" s="3"/>
      <c r="C61" s="49"/>
    </row>
    <row r="62" spans="1:3" ht="12.75">
      <c r="A62" s="6"/>
      <c r="B62" s="3"/>
      <c r="C62" s="49"/>
    </row>
    <row r="63" spans="1:3" ht="12.75">
      <c r="A63" s="6"/>
      <c r="B63" s="3"/>
      <c r="C63" s="49"/>
    </row>
    <row r="64" spans="1:3" ht="12.75">
      <c r="A64" s="6"/>
      <c r="B64" s="3"/>
      <c r="C64" s="49"/>
    </row>
    <row r="65" spans="1:3" ht="12.75">
      <c r="A65" s="6"/>
      <c r="B65" s="3"/>
      <c r="C65" s="49"/>
    </row>
    <row r="66" spans="1:3" ht="12.75">
      <c r="A66" s="6"/>
      <c r="B66" s="3"/>
      <c r="C66" s="49"/>
    </row>
    <row r="67" spans="1:3" ht="12.75">
      <c r="A67" s="6"/>
      <c r="B67" s="3"/>
      <c r="C67" s="49"/>
    </row>
    <row r="68" spans="1:3" ht="12.75">
      <c r="A68" s="6"/>
      <c r="B68" s="3"/>
      <c r="C68" s="49"/>
    </row>
    <row r="69" spans="1:3" ht="12.75">
      <c r="A69" s="6"/>
      <c r="B69" s="3"/>
      <c r="C69" s="49"/>
    </row>
    <row r="70" spans="1:3" ht="12.75">
      <c r="A70" s="6"/>
      <c r="B70" s="3"/>
      <c r="C70" s="49"/>
    </row>
    <row r="71" spans="1:3" ht="12.75">
      <c r="A71" s="6"/>
      <c r="B71" s="3"/>
      <c r="C71" s="49"/>
    </row>
    <row r="72" spans="1:3" ht="12.75">
      <c r="A72" s="6"/>
      <c r="B72" s="3"/>
      <c r="C72" s="49"/>
    </row>
    <row r="73" spans="1:3" ht="12.75">
      <c r="A73" s="6"/>
      <c r="B73" s="3"/>
      <c r="C73" s="49"/>
    </row>
    <row r="74" spans="1:3" ht="12.75">
      <c r="A74" s="6"/>
      <c r="B74" s="3"/>
      <c r="C74" s="49"/>
    </row>
    <row r="75" spans="1:3" ht="12.75">
      <c r="A75" s="6"/>
      <c r="B75" s="3"/>
      <c r="C75" s="49"/>
    </row>
    <row r="76" spans="1:3" ht="12.75">
      <c r="A76" s="6"/>
      <c r="B76" s="3"/>
      <c r="C76" s="49"/>
    </row>
    <row r="77" spans="1:3" ht="12.75">
      <c r="A77" s="6"/>
      <c r="B77" s="3"/>
      <c r="C77" s="49"/>
    </row>
    <row r="78" spans="1:3" ht="12.75">
      <c r="A78" s="6"/>
      <c r="B78" s="3"/>
      <c r="C78" s="49"/>
    </row>
    <row r="79" spans="1:3" ht="12.75">
      <c r="A79" s="6"/>
      <c r="B79" s="3"/>
      <c r="C79" s="49"/>
    </row>
    <row r="80" spans="1:3" ht="12.75">
      <c r="A80" s="6"/>
      <c r="B80" s="3"/>
      <c r="C80" s="49"/>
    </row>
    <row r="81" spans="1:3" ht="12.75">
      <c r="A81" s="6"/>
      <c r="B81" s="3"/>
      <c r="C81" s="49"/>
    </row>
    <row r="82" spans="1:3" ht="12.75">
      <c r="A82" s="6"/>
      <c r="B82" s="3"/>
      <c r="C82" s="49"/>
    </row>
    <row r="83" spans="1:3" ht="12.75">
      <c r="A83" s="6"/>
      <c r="B83" s="3"/>
      <c r="C83" s="49"/>
    </row>
    <row r="84" spans="1:3" ht="12.75">
      <c r="A84" s="6"/>
      <c r="B84" s="3"/>
      <c r="C84" s="49"/>
    </row>
    <row r="85" spans="1:3" ht="12.75">
      <c r="A85" s="6"/>
      <c r="B85" s="3"/>
      <c r="C85" s="49"/>
    </row>
    <row r="86" spans="1:3" ht="12.75">
      <c r="A86" s="6"/>
      <c r="B86" s="3"/>
      <c r="C86" s="49"/>
    </row>
    <row r="87" spans="1:3" ht="12.75">
      <c r="A87" s="6"/>
      <c r="B87" s="3"/>
      <c r="C87" s="49"/>
    </row>
    <row r="88" spans="1:3" ht="12.75">
      <c r="A88" s="6"/>
      <c r="B88" s="3"/>
      <c r="C88" s="49"/>
    </row>
    <row r="89" spans="1:3" ht="12.75">
      <c r="A89" s="6"/>
      <c r="B89" s="3"/>
      <c r="C89" s="49"/>
    </row>
    <row r="90" spans="1:3" ht="12.75">
      <c r="A90" s="6"/>
      <c r="B90" s="3"/>
      <c r="C90" s="49"/>
    </row>
    <row r="91" spans="1:3" ht="12.75">
      <c r="A91" s="6"/>
      <c r="B91" s="3"/>
      <c r="C91" s="49"/>
    </row>
    <row r="92" spans="1:3" ht="12.75">
      <c r="A92" s="6"/>
      <c r="B92" s="3"/>
      <c r="C92" s="49"/>
    </row>
    <row r="93" spans="1:3" ht="12.75">
      <c r="A93" s="6"/>
      <c r="B93" s="3"/>
      <c r="C93" s="49"/>
    </row>
    <row r="94" spans="1:3" ht="12.75">
      <c r="A94" s="6"/>
      <c r="B94" s="3"/>
      <c r="C94" s="49"/>
    </row>
    <row r="95" spans="1:3" ht="12.75">
      <c r="A95" s="6"/>
      <c r="B95" s="3"/>
      <c r="C95" s="49"/>
    </row>
    <row r="96" spans="1:3" ht="12.75">
      <c r="A96" s="6"/>
      <c r="B96" s="3"/>
      <c r="C96" s="49"/>
    </row>
    <row r="97" spans="1:3" ht="12.75">
      <c r="A97" s="6"/>
      <c r="B97" s="3"/>
      <c r="C97" s="49"/>
    </row>
    <row r="98" spans="1:3" ht="12.75">
      <c r="A98" s="6"/>
      <c r="B98" s="3"/>
      <c r="C98" s="49"/>
    </row>
    <row r="99" spans="1:3" ht="12.75">
      <c r="A99" s="6"/>
      <c r="B99" s="3"/>
      <c r="C99" s="49"/>
    </row>
    <row r="100" spans="1:3" ht="12.75">
      <c r="A100" s="6"/>
      <c r="B100" s="3"/>
      <c r="C100" s="49"/>
    </row>
    <row r="101" spans="1:3" ht="12.75">
      <c r="A101" s="6"/>
      <c r="B101" s="3"/>
      <c r="C101" s="49"/>
    </row>
    <row r="102" spans="1:3" ht="12.75">
      <c r="A102" s="6"/>
      <c r="B102" s="3"/>
      <c r="C102" s="49"/>
    </row>
    <row r="103" spans="1:3" ht="12.75">
      <c r="A103" s="6"/>
      <c r="B103" s="3"/>
      <c r="C103" s="49"/>
    </row>
    <row r="104" spans="1:3" ht="12.75">
      <c r="A104" s="6"/>
      <c r="B104" s="3"/>
      <c r="C104" s="49"/>
    </row>
    <row r="105" spans="1:3" ht="12.75">
      <c r="A105" s="6"/>
      <c r="B105" s="3"/>
      <c r="C105" s="49"/>
    </row>
    <row r="106" spans="1:3" ht="12.75">
      <c r="A106" s="6"/>
      <c r="B106" s="3"/>
      <c r="C106" s="49"/>
    </row>
    <row r="107" spans="1:3" ht="12.75">
      <c r="A107" s="6"/>
      <c r="B107" s="3"/>
      <c r="C107" s="49"/>
    </row>
    <row r="108" spans="1:3" ht="12.75">
      <c r="A108" s="6"/>
      <c r="B108" s="3"/>
      <c r="C108" s="49"/>
    </row>
    <row r="109" spans="1:3" ht="12.75">
      <c r="A109" s="6"/>
      <c r="B109" s="3"/>
      <c r="C109" s="49"/>
    </row>
    <row r="110" spans="1:3" ht="12.75">
      <c r="A110" s="6"/>
      <c r="B110" s="3"/>
      <c r="C110" s="49"/>
    </row>
    <row r="111" spans="1:3" ht="12.75">
      <c r="A111" s="6"/>
      <c r="B111" s="3"/>
      <c r="C111" s="49"/>
    </row>
    <row r="112" spans="1:3" ht="12.75">
      <c r="A112" s="6"/>
      <c r="B112" s="3"/>
      <c r="C112" s="49"/>
    </row>
    <row r="113" spans="1:3" ht="12.75">
      <c r="A113" s="6"/>
      <c r="B113" s="3"/>
      <c r="C113" s="49"/>
    </row>
    <row r="114" spans="1:3" ht="12.75">
      <c r="A114" s="6"/>
      <c r="B114" s="3"/>
      <c r="C114" s="49"/>
    </row>
    <row r="115" spans="1:3" ht="12.75">
      <c r="A115" s="6"/>
      <c r="B115" s="3"/>
      <c r="C115" s="49"/>
    </row>
    <row r="116" spans="1:3" ht="12.75">
      <c r="A116" s="6"/>
      <c r="B116" s="3"/>
      <c r="C116" s="49"/>
    </row>
    <row r="117" spans="1:3" ht="12.75">
      <c r="A117" s="6"/>
      <c r="B117" s="3"/>
      <c r="C117" s="49"/>
    </row>
    <row r="118" spans="1:3" ht="12.75">
      <c r="A118" s="6"/>
      <c r="B118" s="3"/>
      <c r="C118" s="49"/>
    </row>
    <row r="119" spans="1:3" ht="12.75">
      <c r="A119" s="6"/>
      <c r="B119" s="3"/>
      <c r="C119" s="49"/>
    </row>
    <row r="120" spans="1:3" ht="12.75">
      <c r="A120" s="6"/>
      <c r="B120" s="3"/>
      <c r="C120" s="49"/>
    </row>
    <row r="121" spans="1:3" ht="12.75">
      <c r="A121" s="6"/>
      <c r="B121" s="3"/>
      <c r="C121" s="49"/>
    </row>
    <row r="122" spans="1:3" ht="12.75">
      <c r="A122" s="6"/>
      <c r="B122" s="3"/>
      <c r="C122" s="49"/>
    </row>
    <row r="123" spans="1:3" ht="12.75">
      <c r="A123" s="6"/>
      <c r="B123" s="3"/>
      <c r="C123" s="49"/>
    </row>
    <row r="124" spans="1:3" ht="12.75">
      <c r="A124" s="6"/>
      <c r="B124" s="3"/>
      <c r="C124" s="49"/>
    </row>
    <row r="125" spans="1:3" ht="12.75">
      <c r="A125" s="6"/>
      <c r="B125" s="3"/>
      <c r="C125" s="49"/>
    </row>
    <row r="126" spans="1:3" ht="12.75">
      <c r="A126" s="6"/>
      <c r="B126" s="3"/>
      <c r="C126" s="49"/>
    </row>
    <row r="127" spans="1:3" ht="12.75">
      <c r="A127" s="6"/>
      <c r="B127" s="3"/>
      <c r="C127" s="49"/>
    </row>
    <row r="128" spans="1:3" ht="12.75">
      <c r="A128" s="6"/>
      <c r="B128" s="3"/>
      <c r="C128" s="49"/>
    </row>
    <row r="129" spans="1:3" ht="12.75">
      <c r="A129" s="6"/>
      <c r="B129" s="3"/>
      <c r="C129" s="49"/>
    </row>
    <row r="130" spans="1:3" ht="12.75">
      <c r="A130" s="6"/>
      <c r="B130" s="3"/>
      <c r="C130" s="49"/>
    </row>
    <row r="131" spans="1:3" ht="12.75">
      <c r="A131" s="6"/>
      <c r="B131" s="3"/>
      <c r="C131" s="49"/>
    </row>
    <row r="132" spans="1:3" ht="12.75">
      <c r="A132" s="6"/>
      <c r="B132" s="3"/>
      <c r="C132" s="49"/>
    </row>
    <row r="133" spans="1:3" ht="12.75">
      <c r="A133" s="6"/>
      <c r="B133" s="3"/>
      <c r="C133" s="49"/>
    </row>
    <row r="134" spans="1:3" ht="12.75">
      <c r="A134" s="6"/>
      <c r="B134" s="3"/>
      <c r="C134" s="49"/>
    </row>
    <row r="135" spans="1:3" ht="12.75">
      <c r="A135" s="6"/>
      <c r="B135" s="3"/>
      <c r="C135" s="49"/>
    </row>
    <row r="136" spans="1:3" ht="12.75">
      <c r="A136" s="6"/>
      <c r="B136" s="3"/>
      <c r="C136" s="49"/>
    </row>
    <row r="137" spans="1:3" ht="12.75">
      <c r="A137" s="6"/>
      <c r="B137" s="3"/>
      <c r="C137" s="49"/>
    </row>
    <row r="138" spans="1:3" ht="12.75">
      <c r="A138" s="6"/>
      <c r="B138" s="3"/>
      <c r="C138" s="49"/>
    </row>
    <row r="139" spans="1:3" ht="12.75">
      <c r="A139" s="6"/>
      <c r="B139" s="3"/>
      <c r="C139" s="49"/>
    </row>
    <row r="140" spans="1:3" ht="12.75">
      <c r="A140" s="6"/>
      <c r="B140" s="3"/>
      <c r="C140" s="49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RUUD</cp:lastModifiedBy>
  <cp:lastPrinted>2015-11-29T16:10:40Z</cp:lastPrinted>
  <dcterms:created xsi:type="dcterms:W3CDTF">2008-06-04T15:31:35Z</dcterms:created>
  <dcterms:modified xsi:type="dcterms:W3CDTF">2015-11-29T16:35:54Z</dcterms:modified>
  <cp:category/>
  <cp:version/>
  <cp:contentType/>
  <cp:contentStatus/>
  <cp:revision>1</cp:revision>
</cp:coreProperties>
</file>