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8565" tabRatio="711" activeTab="0"/>
  </bookViews>
  <sheets>
    <sheet name="Celkové výsledky" sheetId="1" r:id="rId1"/>
    <sheet name="Celkové výsledky - ženy" sheetId="2" r:id="rId2"/>
    <sheet name="Lyžování" sheetId="3" r:id="rId3"/>
    <sheet name="Lyžování sprint" sheetId="4" r:id="rId4"/>
    <sheet name="Kuželky" sheetId="5" r:id="rId5"/>
    <sheet name="Cross" sheetId="6" r:id="rId6"/>
    <sheet name="Rychlobruslení" sheetId="7" r:id="rId7"/>
    <sheet name="Atletika" sheetId="8" r:id="rId8"/>
    <sheet name="Cyklistická časovka" sheetId="9" r:id="rId9"/>
    <sheet name="Plavání" sheetId="10" r:id="rId10"/>
    <sheet name="Olympijský triatlon" sheetId="11" r:id="rId11"/>
    <sheet name="Cykllistická etapa" sheetId="12" r:id="rId12"/>
    <sheet name="Koule" sheetId="13" r:id="rId13"/>
    <sheet name="KOULECelkem" sheetId="14" r:id="rId14"/>
    <sheet name="Plavání - sprint" sheetId="15" r:id="rId15"/>
    <sheet name="Střelba" sheetId="16" r:id="rId16"/>
  </sheets>
  <definedNames/>
  <calcPr fullCalcOnLoad="1"/>
</workbook>
</file>

<file path=xl/sharedStrings.xml><?xml version="1.0" encoding="utf-8"?>
<sst xmlns="http://schemas.openxmlformats.org/spreadsheetml/2006/main" count="3767" uniqueCount="641">
  <si>
    <t>Den konání</t>
  </si>
  <si>
    <t>Datum konání</t>
  </si>
  <si>
    <t>Místo konání</t>
  </si>
  <si>
    <t>Počet účastníků</t>
  </si>
  <si>
    <t>P</t>
  </si>
  <si>
    <t>Jméno</t>
  </si>
  <si>
    <t>Příjmení</t>
  </si>
  <si>
    <t>Miloš</t>
  </si>
  <si>
    <t>Lubomír</t>
  </si>
  <si>
    <t>Šustr</t>
  </si>
  <si>
    <t>Jiří</t>
  </si>
  <si>
    <t>Body celkem</t>
  </si>
  <si>
    <t>Michal</t>
  </si>
  <si>
    <t>Pavel</t>
  </si>
  <si>
    <t>Vladimír</t>
  </si>
  <si>
    <t>Petr</t>
  </si>
  <si>
    <t>Karel</t>
  </si>
  <si>
    <t>Josef</t>
  </si>
  <si>
    <t>František</t>
  </si>
  <si>
    <t>Jiříček</t>
  </si>
  <si>
    <t>Jan</t>
  </si>
  <si>
    <t>Vedra</t>
  </si>
  <si>
    <t>Chytrý</t>
  </si>
  <si>
    <t>Ivo</t>
  </si>
  <si>
    <t>Kunc</t>
  </si>
  <si>
    <t>Cross</t>
  </si>
  <si>
    <t>Klement</t>
  </si>
  <si>
    <t>Bezchleba</t>
  </si>
  <si>
    <t>Tomáš</t>
  </si>
  <si>
    <t>Eva</t>
  </si>
  <si>
    <t>Klíma</t>
  </si>
  <si>
    <t>BONUS</t>
  </si>
  <si>
    <t>Ivan</t>
  </si>
  <si>
    <t>Jana</t>
  </si>
  <si>
    <t>Králíček</t>
  </si>
  <si>
    <t>Jaroslav</t>
  </si>
  <si>
    <t>Milan</t>
  </si>
  <si>
    <t>Martina</t>
  </si>
  <si>
    <t>Miroslav</t>
  </si>
  <si>
    <t>Štěpánek</t>
  </si>
  <si>
    <t>Havlíček</t>
  </si>
  <si>
    <t>Marek</t>
  </si>
  <si>
    <t>Šubrt</t>
  </si>
  <si>
    <t>Martin</t>
  </si>
  <si>
    <t>Luboš</t>
  </si>
  <si>
    <t>Plavání</t>
  </si>
  <si>
    <t>Knoflíček</t>
  </si>
  <si>
    <t>Dušan</t>
  </si>
  <si>
    <t>Zdeněk</t>
  </si>
  <si>
    <t>Triatlon</t>
  </si>
  <si>
    <t>Zuzana</t>
  </si>
  <si>
    <t>Cyklistika</t>
  </si>
  <si>
    <t>Dvořák</t>
  </si>
  <si>
    <t>Harvánek</t>
  </si>
  <si>
    <t>Gabriela</t>
  </si>
  <si>
    <t>Černý</t>
  </si>
  <si>
    <t>Kuželky</t>
  </si>
  <si>
    <t>Rychlobluslení</t>
  </si>
  <si>
    <t>Časovka</t>
  </si>
  <si>
    <t>Koule</t>
  </si>
  <si>
    <t>CELKEM</t>
  </si>
  <si>
    <t>Účasti</t>
  </si>
  <si>
    <t>Žďárský dvanáctiboj "LIGA MISTRŮ"</t>
  </si>
  <si>
    <t>Radek</t>
  </si>
  <si>
    <t>Polívka</t>
  </si>
  <si>
    <t>Hana</t>
  </si>
  <si>
    <t>Novák</t>
  </si>
  <si>
    <t>Vít</t>
  </si>
  <si>
    <t>Chytrá</t>
  </si>
  <si>
    <t>Veronika</t>
  </si>
  <si>
    <t>Body s bonusem</t>
  </si>
  <si>
    <t>Čas</t>
  </si>
  <si>
    <t>Pohanka</t>
  </si>
  <si>
    <t>Kubická</t>
  </si>
  <si>
    <t>Ivana</t>
  </si>
  <si>
    <t>Jánoška</t>
  </si>
  <si>
    <t>Libor</t>
  </si>
  <si>
    <t>Macek</t>
  </si>
  <si>
    <t>Jaromír</t>
  </si>
  <si>
    <t>Bárta</t>
  </si>
  <si>
    <t>Ladislav</t>
  </si>
  <si>
    <t>Václav ml.</t>
  </si>
  <si>
    <t>Václav st.</t>
  </si>
  <si>
    <t>Monika</t>
  </si>
  <si>
    <t>Leoš</t>
  </si>
  <si>
    <t>Lucie</t>
  </si>
  <si>
    <t>Sobotková</t>
  </si>
  <si>
    <t>Lukáš</t>
  </si>
  <si>
    <t>TOP 12</t>
  </si>
  <si>
    <t>Klusáček</t>
  </si>
  <si>
    <t>Kubický</t>
  </si>
  <si>
    <t>Jakub</t>
  </si>
  <si>
    <t>Šimeček</t>
  </si>
  <si>
    <t>Odstupy</t>
  </si>
  <si>
    <t>neděle</t>
  </si>
  <si>
    <t>Plavání sprinty</t>
  </si>
  <si>
    <t>Střelba ze vzduchovky</t>
  </si>
  <si>
    <t>Bílková</t>
  </si>
  <si>
    <t>Švanda</t>
  </si>
  <si>
    <t>Přemysl</t>
  </si>
  <si>
    <t>Polák</t>
  </si>
  <si>
    <t>Šimečková</t>
  </si>
  <si>
    <t>Radka</t>
  </si>
  <si>
    <t>Holemářová</t>
  </si>
  <si>
    <t>Markéta</t>
  </si>
  <si>
    <t>Petr ml.</t>
  </si>
  <si>
    <t>David</t>
  </si>
  <si>
    <t>Čejka</t>
  </si>
  <si>
    <t>Chroustovský</t>
  </si>
  <si>
    <t>Holemář</t>
  </si>
  <si>
    <t>Počet bodů</t>
  </si>
  <si>
    <t>Bárta Ladislav</t>
  </si>
  <si>
    <t>Klusáček Jiří</t>
  </si>
  <si>
    <t>Bezchleba Petr</t>
  </si>
  <si>
    <t>Králíček Pavel</t>
  </si>
  <si>
    <t>Harvánek Pavel</t>
  </si>
  <si>
    <t>Kubická Ivana</t>
  </si>
  <si>
    <t>Klement Jan</t>
  </si>
  <si>
    <t>Plavecký bazén ZR</t>
  </si>
  <si>
    <t>Augustin</t>
  </si>
  <si>
    <t>Petra</t>
  </si>
  <si>
    <t>Klára</t>
  </si>
  <si>
    <t>DDM ve Žďáře nad Sázavou</t>
  </si>
  <si>
    <t>Lenka</t>
  </si>
  <si>
    <t>Dvořáková</t>
  </si>
  <si>
    <t>Veselský</t>
  </si>
  <si>
    <t>Procházka</t>
  </si>
  <si>
    <t>Chlubna</t>
  </si>
  <si>
    <t>Fiala</t>
  </si>
  <si>
    <t>Hradil</t>
  </si>
  <si>
    <t>Schaffer</t>
  </si>
  <si>
    <t>Slovák</t>
  </si>
  <si>
    <t>Renata</t>
  </si>
  <si>
    <t>Uchytilová</t>
  </si>
  <si>
    <t>Hudeček</t>
  </si>
  <si>
    <t>Gregar</t>
  </si>
  <si>
    <t>Pospíchal</t>
  </si>
  <si>
    <t>Kutějová</t>
  </si>
  <si>
    <t>Lea</t>
  </si>
  <si>
    <t>Odstup</t>
  </si>
  <si>
    <t>Lyžování</t>
  </si>
  <si>
    <t>Atletický trojboj</t>
  </si>
  <si>
    <t>1. Běh na lyžích</t>
  </si>
  <si>
    <t>Bártová</t>
  </si>
  <si>
    <t>Rostislav</t>
  </si>
  <si>
    <t>Uchytil</t>
  </si>
  <si>
    <t>Tomáš ml.</t>
  </si>
  <si>
    <t>Chalupa</t>
  </si>
  <si>
    <t>Konečná</t>
  </si>
  <si>
    <t>Světlana</t>
  </si>
  <si>
    <t>Alena</t>
  </si>
  <si>
    <t>Filip</t>
  </si>
  <si>
    <t>Kafka</t>
  </si>
  <si>
    <t>Hubáček</t>
  </si>
  <si>
    <t>Lada</t>
  </si>
  <si>
    <t>Bača</t>
  </si>
  <si>
    <t>Havlík</t>
  </si>
  <si>
    <t>Haselberger</t>
  </si>
  <si>
    <t>Ondřej</t>
  </si>
  <si>
    <t>Sáblíková</t>
  </si>
  <si>
    <t>Mareček</t>
  </si>
  <si>
    <t>Straník</t>
  </si>
  <si>
    <t>ovál u Zimního stadionu, ZR</t>
  </si>
  <si>
    <t>Josef ml.</t>
  </si>
  <si>
    <t>Sáblík</t>
  </si>
  <si>
    <t>Drápa</t>
  </si>
  <si>
    <t>Body</t>
  </si>
  <si>
    <t>Dálka</t>
  </si>
  <si>
    <t>Body s BONUSEM</t>
  </si>
  <si>
    <t>Vašík</t>
  </si>
  <si>
    <t>ZR - Sklené</t>
  </si>
  <si>
    <t>Ondrák</t>
  </si>
  <si>
    <t>Jonášová</t>
  </si>
  <si>
    <t>Bohumil</t>
  </si>
  <si>
    <t>Jána</t>
  </si>
  <si>
    <t>Vábek</t>
  </si>
  <si>
    <t>Ročárek</t>
  </si>
  <si>
    <t>Korejtko</t>
  </si>
  <si>
    <t>Janošec</t>
  </si>
  <si>
    <t>Letenská</t>
  </si>
  <si>
    <t>Antonín</t>
  </si>
  <si>
    <t>Šimon</t>
  </si>
  <si>
    <t>Zimmermann</t>
  </si>
  <si>
    <t>Blažíček</t>
  </si>
  <si>
    <t>Kinc</t>
  </si>
  <si>
    <t>Pravá</t>
  </si>
  <si>
    <t>Levá</t>
  </si>
  <si>
    <t>Out</t>
  </si>
  <si>
    <t>Přes hlavu</t>
  </si>
  <si>
    <t>Dopředu</t>
  </si>
  <si>
    <t>Sobotková Zuzana</t>
  </si>
  <si>
    <t>Kutějová Hana</t>
  </si>
  <si>
    <t>Klement Leoš</t>
  </si>
  <si>
    <t>Chlubna Miroslav</t>
  </si>
  <si>
    <t>Vašík Jaroslav</t>
  </si>
  <si>
    <t>Pohanka Jiří</t>
  </si>
  <si>
    <t>Šimečková Lea</t>
  </si>
  <si>
    <t>Šimečková Radka</t>
  </si>
  <si>
    <t>Šimečková Renata</t>
  </si>
  <si>
    <t>Drápa Radek</t>
  </si>
  <si>
    <t>Hudeček Jan</t>
  </si>
  <si>
    <t>Hudeček Libor</t>
  </si>
  <si>
    <t>Kafka Radek</t>
  </si>
  <si>
    <t>Uchytilová Monika</t>
  </si>
  <si>
    <t>Jonášová Martina</t>
  </si>
  <si>
    <t>Jána Lubomír</t>
  </si>
  <si>
    <t>Šimeček Tomáš st.</t>
  </si>
  <si>
    <t>Klíma Josef</t>
  </si>
  <si>
    <t>Šimeček Tomáš ml.</t>
  </si>
  <si>
    <t>Rozplavby</t>
  </si>
  <si>
    <t>Šubrt Václav st.</t>
  </si>
  <si>
    <t>Šubrt Václav ml.</t>
  </si>
  <si>
    <t>Kubický Pavel</t>
  </si>
  <si>
    <t>Bártová Jana</t>
  </si>
  <si>
    <t>Chytrá Veronika</t>
  </si>
  <si>
    <t>Kadlec</t>
  </si>
  <si>
    <t>Kučera</t>
  </si>
  <si>
    <t>Svoboda</t>
  </si>
  <si>
    <t>Chlubnová</t>
  </si>
  <si>
    <t>Hradilová</t>
  </si>
  <si>
    <t>Michaela</t>
  </si>
  <si>
    <t>Vojtěch</t>
  </si>
  <si>
    <t>Bednářová</t>
  </si>
  <si>
    <t>Vojta</t>
  </si>
  <si>
    <t>Rosecký</t>
  </si>
  <si>
    <t>Piškot</t>
  </si>
  <si>
    <t>Jánová</t>
  </si>
  <si>
    <t>Fialová</t>
  </si>
  <si>
    <t>Kulhánek</t>
  </si>
  <si>
    <t>ZR - Račín (9,8 km)</t>
  </si>
  <si>
    <t>Stoupenec</t>
  </si>
  <si>
    <t>Richard</t>
  </si>
  <si>
    <t>Pavlík</t>
  </si>
  <si>
    <t>Novohradský</t>
  </si>
  <si>
    <t>Rosecká</t>
  </si>
  <si>
    <t>Kříž</t>
  </si>
  <si>
    <t>Valenta</t>
  </si>
  <si>
    <t>Bradáč</t>
  </si>
  <si>
    <t>Alois</t>
  </si>
  <si>
    <t>Kutal</t>
  </si>
  <si>
    <t>Mazlová</t>
  </si>
  <si>
    <t>Andrea</t>
  </si>
  <si>
    <t>atletické hřiště v Novém Městě n.M.</t>
  </si>
  <si>
    <t>Disk</t>
  </si>
  <si>
    <t>Plachta</t>
  </si>
  <si>
    <t>Jaroslav ml.</t>
  </si>
  <si>
    <t>Jaroslav st.</t>
  </si>
  <si>
    <t>Klímová</t>
  </si>
  <si>
    <t>Orság</t>
  </si>
  <si>
    <t>Velké Dářko (1,5 - 40 - 10)</t>
  </si>
  <si>
    <t>Krška</t>
  </si>
  <si>
    <t>Josef st.</t>
  </si>
  <si>
    <t>Adam</t>
  </si>
  <si>
    <t>nedokončil</t>
  </si>
  <si>
    <t>Dozadu mezi</t>
  </si>
  <si>
    <t>Dopředu mezi</t>
  </si>
  <si>
    <t>Petr st.</t>
  </si>
  <si>
    <t>Mužátko</t>
  </si>
  <si>
    <t>Blažíček Jiří</t>
  </si>
  <si>
    <t>Vábek Jaroslav st.</t>
  </si>
  <si>
    <t>Paclík Čenda</t>
  </si>
  <si>
    <t>Orság Petr</t>
  </si>
  <si>
    <t>Kulhánek Ladislav</t>
  </si>
  <si>
    <t>Havlíček Piškot</t>
  </si>
  <si>
    <t>Mužátko Tomáš</t>
  </si>
  <si>
    <t>Jánová Petra</t>
  </si>
  <si>
    <t>Jána Tomáš</t>
  </si>
  <si>
    <t>Jána Ondřej</t>
  </si>
  <si>
    <t>Ročárek Tomáš</t>
  </si>
  <si>
    <t>Janošec Miroslav</t>
  </si>
  <si>
    <t>Chlubnová Jana</t>
  </si>
  <si>
    <t>Novák Zdeněk</t>
  </si>
  <si>
    <t>Plachta Marek</t>
  </si>
  <si>
    <t>Bárta Jiří</t>
  </si>
  <si>
    <t>Chlubna Jan</t>
  </si>
  <si>
    <t>Tomáš st.</t>
  </si>
  <si>
    <t>Dohnalová</t>
  </si>
  <si>
    <t>Jindra</t>
  </si>
  <si>
    <t>Ivanka</t>
  </si>
  <si>
    <t>Rous</t>
  </si>
  <si>
    <t>Rudolf</t>
  </si>
  <si>
    <t>Luboš st.</t>
  </si>
  <si>
    <t>Lyžování SPRINT</t>
  </si>
  <si>
    <t>Martinčič</t>
  </si>
  <si>
    <t>sobota</t>
  </si>
  <si>
    <t>SKI areál Martina Koukala (ZR)</t>
  </si>
  <si>
    <t>Ptáček</t>
  </si>
  <si>
    <t>Aleš</t>
  </si>
  <si>
    <t>Beneš</t>
  </si>
  <si>
    <t>Viktor</t>
  </si>
  <si>
    <t>Benešová</t>
  </si>
  <si>
    <t>Anita</t>
  </si>
  <si>
    <t>Radim</t>
  </si>
  <si>
    <t>2. Běh na lyžích</t>
  </si>
  <si>
    <t>kuželna Velká Losenice</t>
  </si>
  <si>
    <t>sobota - neděle</t>
  </si>
  <si>
    <t>Bája</t>
  </si>
  <si>
    <t>Rousová</t>
  </si>
  <si>
    <t>Zástěra</t>
  </si>
  <si>
    <t>Jan st.</t>
  </si>
  <si>
    <t>Dana</t>
  </si>
  <si>
    <t>Holoubek</t>
  </si>
  <si>
    <t>Jaroslava</t>
  </si>
  <si>
    <t>Jelínek</t>
  </si>
  <si>
    <t>Kytlička</t>
  </si>
  <si>
    <t>Dlouhý</t>
  </si>
  <si>
    <t>Mareš</t>
  </si>
  <si>
    <t>Šorf</t>
  </si>
  <si>
    <t>Stanislav</t>
  </si>
  <si>
    <t>Doležal</t>
  </si>
  <si>
    <t>Peréz</t>
  </si>
  <si>
    <t>Adlt</t>
  </si>
  <si>
    <t>Kamil</t>
  </si>
  <si>
    <t>Řezníčková</t>
  </si>
  <si>
    <t>Myšková</t>
  </si>
  <si>
    <t>Vendula</t>
  </si>
  <si>
    <t>Kulma</t>
  </si>
  <si>
    <t>Kamenský</t>
  </si>
  <si>
    <t>Slonková</t>
  </si>
  <si>
    <t>Švehlová</t>
  </si>
  <si>
    <t>Tereza</t>
  </si>
  <si>
    <t>Iva</t>
  </si>
  <si>
    <t>3. Kuželky</t>
  </si>
  <si>
    <t>4. Cross</t>
  </si>
  <si>
    <t>5. Rychlobruslení</t>
  </si>
  <si>
    <t>6. Atletický trojboj</t>
  </si>
  <si>
    <t>7. Cyklistická časovka</t>
  </si>
  <si>
    <t>8. Plavání</t>
  </si>
  <si>
    <t>9. Olympijský triatlon</t>
  </si>
  <si>
    <t>10. Cyklistická etapa</t>
  </si>
  <si>
    <t>11. Koule</t>
  </si>
  <si>
    <t>12. Plavání - sprint</t>
  </si>
  <si>
    <t>13. Střelba ze vzduchovky</t>
  </si>
  <si>
    <t>Jiří ml.</t>
  </si>
  <si>
    <t>Kroupa</t>
  </si>
  <si>
    <t>Viktor ml.</t>
  </si>
  <si>
    <t>Viktor st.</t>
  </si>
  <si>
    <t>Pelán</t>
  </si>
  <si>
    <t>Pelánová</t>
  </si>
  <si>
    <t>Rosi</t>
  </si>
  <si>
    <t>Forst</t>
  </si>
  <si>
    <t>Vlastimil</t>
  </si>
  <si>
    <t>Drahoš</t>
  </si>
  <si>
    <t>Man</t>
  </si>
  <si>
    <t>Karásek</t>
  </si>
  <si>
    <t>Marián</t>
  </si>
  <si>
    <t>Brož</t>
  </si>
  <si>
    <t>Ondrouch</t>
  </si>
  <si>
    <t>Ludvík</t>
  </si>
  <si>
    <t>WC</t>
  </si>
  <si>
    <t>Martinčičová</t>
  </si>
  <si>
    <t>Jarmila</t>
  </si>
  <si>
    <t>5,2ý</t>
  </si>
  <si>
    <t>Gábina</t>
  </si>
  <si>
    <t>so-ne</t>
  </si>
  <si>
    <t>Benešová Anita</t>
  </si>
  <si>
    <t>Kamenský Radim</t>
  </si>
  <si>
    <t>Jánoška Ivan</t>
  </si>
  <si>
    <t>Martinčič Rudolf</t>
  </si>
  <si>
    <t>Kamenský Pavel</t>
  </si>
  <si>
    <t>Valenta Jiří</t>
  </si>
  <si>
    <t>Slovák František</t>
  </si>
  <si>
    <t>Myšková Vendula</t>
  </si>
  <si>
    <t>Uchytil Jiří</t>
  </si>
  <si>
    <t>Klíma Milan</t>
  </si>
  <si>
    <t>Klímová Marie</t>
  </si>
  <si>
    <t>Harvánek Zdeněk</t>
  </si>
  <si>
    <t>Chlubnová Lenka</t>
  </si>
  <si>
    <t>Jiříček Jan st.</t>
  </si>
  <si>
    <t>Doležal Jiří</t>
  </si>
  <si>
    <t>Martinčičová Jarmila</t>
  </si>
  <si>
    <t>Konečná Světlana</t>
  </si>
  <si>
    <t>Bárta Pavel</t>
  </si>
  <si>
    <t>Klement Vojta</t>
  </si>
  <si>
    <t>Pelz</t>
  </si>
  <si>
    <t>Krátký</t>
  </si>
  <si>
    <t>Žáčková</t>
  </si>
  <si>
    <t>Míša</t>
  </si>
  <si>
    <t>Vrábel</t>
  </si>
  <si>
    <t>Bendáková</t>
  </si>
  <si>
    <t>Stárek</t>
  </si>
  <si>
    <t>Kujínek</t>
  </si>
  <si>
    <t>Obrová</t>
  </si>
  <si>
    <t>Ondřejka</t>
  </si>
  <si>
    <t>Brabec</t>
  </si>
  <si>
    <t>Krakovičová</t>
  </si>
  <si>
    <t>Kopecká</t>
  </si>
  <si>
    <t>Hájková</t>
  </si>
  <si>
    <t>Němec</t>
  </si>
  <si>
    <t>nestartoval</t>
  </si>
  <si>
    <t>Rajnošek</t>
  </si>
  <si>
    <t>Buchálek</t>
  </si>
  <si>
    <t>Darek</t>
  </si>
  <si>
    <t>Buchtová</t>
  </si>
  <si>
    <t>Žák</t>
  </si>
  <si>
    <t>Dvořáček</t>
  </si>
  <si>
    <t>Matěj</t>
  </si>
  <si>
    <t>Šíma</t>
  </si>
  <si>
    <t>Oldřich</t>
  </si>
  <si>
    <t>jaroslav ml.</t>
  </si>
  <si>
    <t>Peňáz</t>
  </si>
  <si>
    <t>tratě u hotelu SKI v Novém Městě na Moravě (9 km)</t>
  </si>
  <si>
    <t>1. kolo</t>
  </si>
  <si>
    <t>Balabán</t>
  </si>
  <si>
    <t>Bubák</t>
  </si>
  <si>
    <t>Vimpy</t>
  </si>
  <si>
    <t>Bubáková</t>
  </si>
  <si>
    <t>Zdenka</t>
  </si>
  <si>
    <t>Jirka</t>
  </si>
  <si>
    <t>Tylšarová</t>
  </si>
  <si>
    <t>Zdenda</t>
  </si>
  <si>
    <t>Bukáček</t>
  </si>
  <si>
    <t>Gemrotová</t>
  </si>
  <si>
    <t>Nováková</t>
  </si>
  <si>
    <t>Šustrová</t>
  </si>
  <si>
    <t>Albrechtová</t>
  </si>
  <si>
    <t>Jiří III.</t>
  </si>
  <si>
    <t>Marie</t>
  </si>
  <si>
    <t>Jiří II.</t>
  </si>
  <si>
    <t>Havliš</t>
  </si>
  <si>
    <t>Nagy</t>
  </si>
  <si>
    <t xml:space="preserve">Iva </t>
  </si>
  <si>
    <t>Kristýna</t>
  </si>
  <si>
    <t>Rosenmayer</t>
  </si>
  <si>
    <t>Sobotka</t>
  </si>
  <si>
    <t>Dítě</t>
  </si>
  <si>
    <t>Křížová</t>
  </si>
  <si>
    <t>Čáslavský</t>
  </si>
  <si>
    <t>Vokounová</t>
  </si>
  <si>
    <t>Běla</t>
  </si>
  <si>
    <t>Fuchs</t>
  </si>
  <si>
    <t>Naďa</t>
  </si>
  <si>
    <t>Jánošková</t>
  </si>
  <si>
    <t>Dagmar</t>
  </si>
  <si>
    <t>Jonáková</t>
  </si>
  <si>
    <t>Miluše</t>
  </si>
  <si>
    <t>Janošcová</t>
  </si>
  <si>
    <t>Viktor II.</t>
  </si>
  <si>
    <t xml:space="preserve">Viktor I. </t>
  </si>
  <si>
    <t>Paclík</t>
  </si>
  <si>
    <t>Čenda</t>
  </si>
  <si>
    <t>Kytličková</t>
  </si>
  <si>
    <t>Václava</t>
  </si>
  <si>
    <t>Jelínková</t>
  </si>
  <si>
    <t>5. - 6. 3. 2005</t>
  </si>
  <si>
    <t>Viktor I.</t>
  </si>
  <si>
    <t>Ožana</t>
  </si>
  <si>
    <t>Václav</t>
  </si>
  <si>
    <t>Jurovatý</t>
  </si>
  <si>
    <t>Svítilová</t>
  </si>
  <si>
    <t>Skořepa</t>
  </si>
  <si>
    <t>Štefek</t>
  </si>
  <si>
    <t>Jirků</t>
  </si>
  <si>
    <t>Haselbergerová</t>
  </si>
  <si>
    <t>Utendorfský</t>
  </si>
  <si>
    <t xml:space="preserve">Šustr </t>
  </si>
  <si>
    <t>Zuzka</t>
  </si>
  <si>
    <t>Bizoň</t>
  </si>
  <si>
    <t>Šimurda</t>
  </si>
  <si>
    <t>Ivo ml.</t>
  </si>
  <si>
    <t>Ivo st.</t>
  </si>
  <si>
    <t>Láznička</t>
  </si>
  <si>
    <t xml:space="preserve">Jiříček </t>
  </si>
  <si>
    <t>Vrábelová</t>
  </si>
  <si>
    <t>nedojela</t>
  </si>
  <si>
    <t>Nečasová</t>
  </si>
  <si>
    <t xml:space="preserve">Chlubna </t>
  </si>
  <si>
    <t xml:space="preserve">Harvánek </t>
  </si>
  <si>
    <t>Viktor III.</t>
  </si>
  <si>
    <t>Kůra</t>
  </si>
  <si>
    <t>Hynek</t>
  </si>
  <si>
    <t>300 m</t>
  </si>
  <si>
    <t xml:space="preserve">Uchytil </t>
  </si>
  <si>
    <t>Kutalová</t>
  </si>
  <si>
    <t>-</t>
  </si>
  <si>
    <t>Tesař</t>
  </si>
  <si>
    <t>Kubíček</t>
  </si>
  <si>
    <t>Marková</t>
  </si>
  <si>
    <t>Pavla</t>
  </si>
  <si>
    <t>Chroust</t>
  </si>
  <si>
    <t>Katka</t>
  </si>
  <si>
    <t>Schmier</t>
  </si>
  <si>
    <t xml:space="preserve">Kubická </t>
  </si>
  <si>
    <t>Zdeny</t>
  </si>
  <si>
    <t>Humlíček</t>
  </si>
  <si>
    <t>Jolana (1rok)</t>
  </si>
  <si>
    <t>Holub</t>
  </si>
  <si>
    <t>Srnský</t>
  </si>
  <si>
    <t>Ujčík</t>
  </si>
  <si>
    <t>Stuna</t>
  </si>
  <si>
    <t>Havlasová</t>
  </si>
  <si>
    <t>Alžběta</t>
  </si>
  <si>
    <t>Cempírek</t>
  </si>
  <si>
    <t>Čičátko</t>
  </si>
  <si>
    <t>Čirková</t>
  </si>
  <si>
    <t>Blanka</t>
  </si>
  <si>
    <t>Béďa</t>
  </si>
  <si>
    <t>Jolana (1 rok)</t>
  </si>
  <si>
    <t>Burián</t>
  </si>
  <si>
    <t>Luděk</t>
  </si>
  <si>
    <t>Knofllíček</t>
  </si>
  <si>
    <t xml:space="preserve">Kamenský </t>
  </si>
  <si>
    <t>Smolík</t>
  </si>
  <si>
    <t>Fuxa</t>
  </si>
  <si>
    <t xml:space="preserve">Gemrotová </t>
  </si>
  <si>
    <t xml:space="preserve">Kubický </t>
  </si>
  <si>
    <t xml:space="preserve">Martin </t>
  </si>
  <si>
    <t xml:space="preserve">Králíček </t>
  </si>
  <si>
    <t>Jansa</t>
  </si>
  <si>
    <t>Drahokoupil</t>
  </si>
  <si>
    <t>Polívková</t>
  </si>
  <si>
    <t xml:space="preserve">Vašík </t>
  </si>
  <si>
    <t>Kopáček</t>
  </si>
  <si>
    <t>Kateřina</t>
  </si>
  <si>
    <t xml:space="preserve">Chytrý </t>
  </si>
  <si>
    <t>Naniová</t>
  </si>
  <si>
    <t>Ludmila</t>
  </si>
  <si>
    <t xml:space="preserve">Sobotková </t>
  </si>
  <si>
    <t>Medlov 1,6 km</t>
  </si>
  <si>
    <t>Ševčík</t>
  </si>
  <si>
    <t>Krajčíř</t>
  </si>
  <si>
    <t>Dan</t>
  </si>
  <si>
    <t>Sára Zdeněk</t>
  </si>
  <si>
    <t>Schwarz</t>
  </si>
  <si>
    <t>Uher</t>
  </si>
  <si>
    <t>Mocek</t>
  </si>
  <si>
    <t>Tvarůžek</t>
  </si>
  <si>
    <t>Prokešová</t>
  </si>
  <si>
    <t>Kolík</t>
  </si>
  <si>
    <t>Bělohlávek</t>
  </si>
  <si>
    <t>Mičulka</t>
  </si>
  <si>
    <t>ZR - Světnov - Herálec  - Svratka - Sněžné - Nové Město n.M. - ZR - Počítky - Sklené - Vlachovice</t>
  </si>
  <si>
    <t xml:space="preserve">Holemář </t>
  </si>
  <si>
    <t>Vladislav</t>
  </si>
  <si>
    <t>Koutný</t>
  </si>
  <si>
    <t>Šupka</t>
  </si>
  <si>
    <t>Švihálek</t>
  </si>
  <si>
    <t>Křesťan</t>
  </si>
  <si>
    <t>Starý</t>
  </si>
  <si>
    <t>Miloslav</t>
  </si>
  <si>
    <t>Malušek</t>
  </si>
  <si>
    <t>Pánek</t>
  </si>
  <si>
    <t>Novotný</t>
  </si>
  <si>
    <t>Hermon</t>
  </si>
  <si>
    <t>Kuttelwascher</t>
  </si>
  <si>
    <t>Nejedlý</t>
  </si>
  <si>
    <t>Procházková</t>
  </si>
  <si>
    <t>Daniela</t>
  </si>
  <si>
    <t xml:space="preserve">Švihálek </t>
  </si>
  <si>
    <t>Tatíček</t>
  </si>
  <si>
    <t xml:space="preserve">Petr st. </t>
  </si>
  <si>
    <t xml:space="preserve">Hradilová </t>
  </si>
  <si>
    <t>Zajíček</t>
  </si>
  <si>
    <t>Schmidt</t>
  </si>
  <si>
    <t>Hrdina</t>
  </si>
  <si>
    <t>Pukovec</t>
  </si>
  <si>
    <t xml:space="preserve">Augustin </t>
  </si>
  <si>
    <t>Fic</t>
  </si>
  <si>
    <t>Krajčír</t>
  </si>
  <si>
    <t>Drápová</t>
  </si>
  <si>
    <t xml:space="preserve">Beneš </t>
  </si>
  <si>
    <t>nedokončila</t>
  </si>
  <si>
    <t xml:space="preserve">Ročárek </t>
  </si>
  <si>
    <t xml:space="preserve">Janošec </t>
  </si>
  <si>
    <t>Marečková</t>
  </si>
  <si>
    <t>Kmentová</t>
  </si>
  <si>
    <t>Marcela</t>
  </si>
  <si>
    <t>Rychlý</t>
  </si>
  <si>
    <t>Dymák</t>
  </si>
  <si>
    <t>1. - 2.10.05</t>
  </si>
  <si>
    <t xml:space="preserve">Rychlý </t>
  </si>
  <si>
    <t>Ročník</t>
  </si>
  <si>
    <t>Žáčková Iva</t>
  </si>
  <si>
    <t>Hradilová Míša</t>
  </si>
  <si>
    <t>Fialová tereza</t>
  </si>
  <si>
    <t>Šturcová Tereza</t>
  </si>
  <si>
    <t>Gemrotová Zuzana</t>
  </si>
  <si>
    <t>Ptáček Aleš</t>
  </si>
  <si>
    <t>Slovák Jan</t>
  </si>
  <si>
    <t>Halm Lukáš</t>
  </si>
  <si>
    <t>Odvárka Leoš</t>
  </si>
  <si>
    <t>Mucha Petr</t>
  </si>
  <si>
    <t>Dospěl Aleš</t>
  </si>
  <si>
    <t>Kříž Pavel</t>
  </si>
  <si>
    <t>Schmier Petr</t>
  </si>
  <si>
    <t xml:space="preserve">Bezchleba Petr </t>
  </si>
  <si>
    <t>Švanda Luboš</t>
  </si>
  <si>
    <t>Kůra Hynek</t>
  </si>
  <si>
    <t>Ročárek Jiří</t>
  </si>
  <si>
    <t>Jurovatý Vojtěch</t>
  </si>
  <si>
    <t>Beneš Viktor II.</t>
  </si>
  <si>
    <t>Papoušek Marek</t>
  </si>
  <si>
    <t>Marečková Pavla</t>
  </si>
  <si>
    <t>Beneš Viktor I.</t>
  </si>
  <si>
    <t>Dohnalová Jindra</t>
  </si>
  <si>
    <t xml:space="preserve">Chytrý Ivo </t>
  </si>
  <si>
    <t>Šustr Jiří II.</t>
  </si>
  <si>
    <t xml:space="preserve">Dospěl </t>
  </si>
  <si>
    <t>Mucha</t>
  </si>
  <si>
    <t>Halm</t>
  </si>
  <si>
    <t>Papoušek</t>
  </si>
  <si>
    <t>Šturcová</t>
  </si>
  <si>
    <t>Odvárka</t>
  </si>
  <si>
    <t>Krátký Petr</t>
  </si>
  <si>
    <t>Šubrtová Gabriela</t>
  </si>
  <si>
    <t>Šubrtová</t>
  </si>
  <si>
    <t>Veselský Martin</t>
  </si>
  <si>
    <t>Vrábel Petr</t>
  </si>
  <si>
    <t>Macek Jiří</t>
  </si>
  <si>
    <t xml:space="preserve">Jonášová Martina </t>
  </si>
  <si>
    <t>Dvořák Jan</t>
  </si>
  <si>
    <t>Polívka Martin</t>
  </si>
  <si>
    <t>Fialová Kateřina</t>
  </si>
  <si>
    <t xml:space="preserve">Beneš Viktor I. </t>
  </si>
  <si>
    <t>Letenská Petra</t>
  </si>
  <si>
    <t>Fialová Tereza</t>
  </si>
  <si>
    <t>Dvořák Rosi</t>
  </si>
  <si>
    <t>Holý Tomáš</t>
  </si>
  <si>
    <t>Holý</t>
  </si>
  <si>
    <t>Křížová Zdenka</t>
  </si>
  <si>
    <t>Slonková Hana</t>
  </si>
  <si>
    <t>Polívková Katka</t>
  </si>
  <si>
    <t>Chytrý Ivo</t>
  </si>
  <si>
    <t>Kratochvíl Radim</t>
  </si>
  <si>
    <t>Sobotková Klára</t>
  </si>
  <si>
    <t>Němec David</t>
  </si>
  <si>
    <t>Krakovičová Iva</t>
  </si>
  <si>
    <t>Kratochvíl</t>
  </si>
  <si>
    <t>Dobiáš Martin</t>
  </si>
  <si>
    <t>Nováková Michaela</t>
  </si>
  <si>
    <t>Kutalová Lucie</t>
  </si>
  <si>
    <t>Slonková Iva</t>
  </si>
  <si>
    <t>Dobiáš</t>
  </si>
  <si>
    <t>Hájková Lucie</t>
  </si>
  <si>
    <t>Slonková Lenka</t>
  </si>
  <si>
    <t>Kura Hynek</t>
  </si>
  <si>
    <t>Vráblová Lucie</t>
  </si>
  <si>
    <t>Drápová Petra</t>
  </si>
  <si>
    <t>Lempera Alois</t>
  </si>
  <si>
    <t>Lempera</t>
  </si>
  <si>
    <t>Celkové výsledky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</si>
</sst>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mm"/>
    <numFmt numFmtId="165" formatCode="d/mmmm\ yyyy"/>
    <numFmt numFmtId="166" formatCode="dddd"/>
    <numFmt numFmtId="167" formatCode="hh:m"/>
    <numFmt numFmtId="168" formatCode="h:mm:ss.00"/>
    <numFmt numFmtId="169" formatCode="mm:ss.00"/>
    <numFmt numFmtId="170" formatCode="d/\ mmmm\ yyyy"/>
    <numFmt numFmtId="171" formatCode="dd/mm/yy"/>
    <numFmt numFmtId="172" formatCode="m:ss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hh:mm:ss"/>
    <numFmt numFmtId="177" formatCode="[$-405]d\.\ mmmm\ yyyy"/>
  </numFmts>
  <fonts count="2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i/>
      <sz val="9"/>
      <name val="Arial CE"/>
      <family val="2"/>
    </font>
    <font>
      <b/>
      <sz val="5"/>
      <name val="Arial CE"/>
      <family val="2"/>
    </font>
    <font>
      <i/>
      <sz val="10"/>
      <name val="Arial CE"/>
      <family val="2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Black"/>
      <family val="2"/>
    </font>
    <font>
      <b/>
      <sz val="24"/>
      <name val="Albertus Extra Bold"/>
      <family val="2"/>
    </font>
    <font>
      <b/>
      <sz val="10"/>
      <name val="Antique Olive CE"/>
      <family val="2"/>
    </font>
    <font>
      <b/>
      <sz val="18"/>
      <name val="Arial Black"/>
      <family val="2"/>
    </font>
    <font>
      <i/>
      <sz val="8"/>
      <name val="Arial CE"/>
      <family val="2"/>
    </font>
    <font>
      <b/>
      <sz val="7"/>
      <color indexed="10"/>
      <name val="Arial CE"/>
      <family val="2"/>
    </font>
    <font>
      <b/>
      <sz val="20"/>
      <name val="Arial Black"/>
      <family val="2"/>
    </font>
    <font>
      <b/>
      <sz val="20"/>
      <name val="Arial CE"/>
      <family val="2"/>
    </font>
    <font>
      <b/>
      <sz val="7"/>
      <name val="Arial CE"/>
      <family val="2"/>
    </font>
    <font>
      <b/>
      <i/>
      <sz val="9"/>
      <name val="Arial CE"/>
      <family val="0"/>
    </font>
    <font>
      <sz val="5"/>
      <name val="Arial CE"/>
      <family val="0"/>
    </font>
    <font>
      <b/>
      <i/>
      <sz val="10"/>
      <name val="Arial CE"/>
      <family val="0"/>
    </font>
    <font>
      <b/>
      <sz val="9"/>
      <name val="Arial Black"/>
      <family val="2"/>
    </font>
    <font>
      <b/>
      <sz val="5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5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9" fontId="6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 textRotation="255" wrapText="1"/>
    </xf>
    <xf numFmtId="170" fontId="2" fillId="0" borderId="0" xfId="0" applyNumberFormat="1" applyFont="1" applyAlignment="1">
      <alignment horizontal="left"/>
    </xf>
    <xf numFmtId="0" fontId="1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8" fillId="0" borderId="1" xfId="0" applyFont="1" applyBorder="1" applyAlignment="1">
      <alignment/>
    </xf>
    <xf numFmtId="46" fontId="2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176" fontId="6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3" xfId="0" applyFont="1" applyBorder="1" applyAlignment="1">
      <alignment/>
    </xf>
    <xf numFmtId="46" fontId="2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46" fontId="2" fillId="0" borderId="4" xfId="0" applyNumberFormat="1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46" fontId="2" fillId="0" borderId="8" xfId="0" applyNumberFormat="1" applyFont="1" applyBorder="1" applyAlignment="1">
      <alignment horizontal="center"/>
    </xf>
    <xf numFmtId="46" fontId="2" fillId="0" borderId="9" xfId="0" applyNumberFormat="1" applyFont="1" applyBorder="1" applyAlignment="1">
      <alignment horizontal="center"/>
    </xf>
    <xf numFmtId="46" fontId="2" fillId="0" borderId="10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6" fontId="11" fillId="0" borderId="0" xfId="0" applyNumberFormat="1" applyFont="1" applyAlignment="1">
      <alignment horizontal="center"/>
    </xf>
    <xf numFmtId="0" fontId="22" fillId="0" borderId="3" xfId="0" applyFont="1" applyBorder="1" applyAlignment="1">
      <alignment horizontal="center"/>
    </xf>
    <xf numFmtId="46" fontId="2" fillId="0" borderId="12" xfId="0" applyNumberFormat="1" applyFont="1" applyBorder="1" applyAlignment="1">
      <alignment horizontal="center"/>
    </xf>
    <xf numFmtId="169" fontId="2" fillId="0" borderId="12" xfId="0" applyNumberFormat="1" applyFont="1" applyBorder="1" applyAlignment="1">
      <alignment horizontal="center"/>
    </xf>
    <xf numFmtId="169" fontId="2" fillId="0" borderId="8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169" fontId="6" fillId="0" borderId="13" xfId="0" applyNumberFormat="1" applyFont="1" applyBorder="1" applyAlignment="1">
      <alignment horizontal="center"/>
    </xf>
    <xf numFmtId="47" fontId="0" fillId="0" borderId="0" xfId="0" applyNumberFormat="1" applyAlignment="1">
      <alignment/>
    </xf>
    <xf numFmtId="47" fontId="3" fillId="0" borderId="0" xfId="0" applyNumberFormat="1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6" fontId="2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2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169" fontId="2" fillId="0" borderId="9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169" fontId="6" fillId="0" borderId="1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169" fontId="6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2" fillId="0" borderId="12" xfId="0" applyNumberFormat="1" applyFont="1" applyBorder="1" applyAlignment="1">
      <alignment horizontal="center"/>
    </xf>
    <xf numFmtId="168" fontId="2" fillId="0" borderId="8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169" fontId="6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169" fontId="6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1" fontId="1" fillId="0" borderId="12" xfId="0" applyNumberFormat="1" applyFont="1" applyBorder="1" applyAlignment="1">
      <alignment horizontal="center" vertical="center"/>
    </xf>
    <xf numFmtId="21" fontId="1" fillId="0" borderId="8" xfId="0" applyNumberFormat="1" applyFont="1" applyBorder="1" applyAlignment="1">
      <alignment horizontal="center" vertical="center"/>
    </xf>
    <xf numFmtId="21" fontId="1" fillId="0" borderId="9" xfId="0" applyNumberFormat="1" applyFont="1" applyBorder="1" applyAlignment="1">
      <alignment horizontal="center" vertical="center"/>
    </xf>
    <xf numFmtId="21" fontId="1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8" xfId="0" applyFont="1" applyBorder="1" applyAlignment="1">
      <alignment/>
    </xf>
    <xf numFmtId="168" fontId="6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17" xfId="0" applyFont="1" applyBorder="1" applyAlignment="1">
      <alignment/>
    </xf>
    <xf numFmtId="168" fontId="6" fillId="0" borderId="4" xfId="0" applyNumberFormat="1" applyFont="1" applyBorder="1" applyAlignment="1">
      <alignment horizontal="center"/>
    </xf>
    <xf numFmtId="176" fontId="6" fillId="0" borderId="3" xfId="0" applyNumberFormat="1" applyFont="1" applyBorder="1" applyAlignment="1">
      <alignment horizontal="center"/>
    </xf>
    <xf numFmtId="176" fontId="6" fillId="0" borderId="4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21" fontId="2" fillId="0" borderId="8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0" fillId="0" borderId="14" xfId="0" applyBorder="1" applyAlignment="1">
      <alignment/>
    </xf>
    <xf numFmtId="0" fontId="15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5" fillId="0" borderId="3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169" fontId="2" fillId="0" borderId="1" xfId="0" applyNumberFormat="1" applyFont="1" applyBorder="1" applyAlignment="1">
      <alignment horizontal="center"/>
    </xf>
    <xf numFmtId="169" fontId="2" fillId="0" borderId="4" xfId="0" applyNumberFormat="1" applyFont="1" applyBorder="1" applyAlignment="1">
      <alignment horizontal="center"/>
    </xf>
    <xf numFmtId="169" fontId="2" fillId="0" borderId="3" xfId="0" applyNumberFormat="1" applyFont="1" applyBorder="1" applyAlignment="1">
      <alignment horizontal="center"/>
    </xf>
    <xf numFmtId="2" fontId="24" fillId="0" borderId="3" xfId="0" applyNumberFormat="1" applyFont="1" applyBorder="1" applyAlignment="1">
      <alignment horizontal="center"/>
    </xf>
    <xf numFmtId="2" fontId="24" fillId="0" borderId="19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0" xfId="0" applyFont="1" applyBorder="1" applyAlignment="1">
      <alignment/>
    </xf>
    <xf numFmtId="2" fontId="7" fillId="0" borderId="21" xfId="0" applyNumberFormat="1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2" fontId="2" fillId="0" borderId="2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5" fillId="0" borderId="1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9" fillId="0" borderId="1" xfId="0" applyNumberFormat="1" applyFont="1" applyFill="1" applyBorder="1" applyAlignment="1">
      <alignment horizontal="center" vertical="center" textRotation="255" wrapText="1"/>
    </xf>
    <xf numFmtId="0" fontId="3" fillId="0" borderId="2" xfId="0" applyFont="1" applyFill="1" applyBorder="1" applyAlignment="1">
      <alignment horizontal="center" vertical="center"/>
    </xf>
    <xf numFmtId="2" fontId="24" fillId="0" borderId="19" xfId="0" applyNumberFormat="1" applyFont="1" applyFill="1" applyBorder="1" applyAlignment="1">
      <alignment horizontal="center"/>
    </xf>
    <xf numFmtId="2" fontId="24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3" fillId="0" borderId="4" xfId="0" applyFont="1" applyBorder="1" applyAlignment="1">
      <alignment/>
    </xf>
    <xf numFmtId="169" fontId="2" fillId="0" borderId="1" xfId="0" applyNumberFormat="1" applyFont="1" applyBorder="1" applyAlignment="1">
      <alignment horizontal="center"/>
    </xf>
    <xf numFmtId="169" fontId="2" fillId="0" borderId="3" xfId="0" applyNumberFormat="1" applyFont="1" applyBorder="1" applyAlignment="1">
      <alignment horizontal="center"/>
    </xf>
    <xf numFmtId="169" fontId="2" fillId="0" borderId="4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24" fillId="0" borderId="0" xfId="0" applyNumberFormat="1" applyFont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0" fontId="8" fillId="0" borderId="3" xfId="0" applyFont="1" applyBorder="1" applyAlignment="1">
      <alignment/>
    </xf>
    <xf numFmtId="169" fontId="2" fillId="0" borderId="2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5" fillId="0" borderId="1" xfId="0" applyFont="1" applyBorder="1" applyAlignment="1">
      <alignment/>
    </xf>
    <xf numFmtId="0" fontId="10" fillId="0" borderId="20" xfId="0" applyFont="1" applyBorder="1" applyAlignment="1">
      <alignment/>
    </xf>
    <xf numFmtId="0" fontId="18" fillId="0" borderId="1" xfId="0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23" fillId="0" borderId="18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169" fontId="2" fillId="0" borderId="8" xfId="0" applyNumberFormat="1" applyFont="1" applyBorder="1" applyAlignment="1">
      <alignment horizontal="center"/>
    </xf>
    <xf numFmtId="169" fontId="2" fillId="0" borderId="9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10" fillId="0" borderId="18" xfId="0" applyFont="1" applyBorder="1" applyAlignment="1">
      <alignment/>
    </xf>
    <xf numFmtId="47" fontId="10" fillId="0" borderId="14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5" fillId="0" borderId="14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23" xfId="0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18" fillId="0" borderId="3" xfId="0" applyFont="1" applyBorder="1" applyAlignment="1">
      <alignment/>
    </xf>
    <xf numFmtId="0" fontId="2" fillId="0" borderId="18" xfId="0" applyFont="1" applyBorder="1" applyAlignment="1">
      <alignment/>
    </xf>
    <xf numFmtId="0" fontId="18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2" fontId="24" fillId="0" borderId="1" xfId="0" applyNumberFormat="1" applyFont="1" applyBorder="1" applyAlignment="1">
      <alignment horizontal="right" vertical="center"/>
    </xf>
    <xf numFmtId="0" fontId="26" fillId="0" borderId="2" xfId="0" applyFont="1" applyBorder="1" applyAlignment="1">
      <alignment vertical="center" textRotation="255"/>
    </xf>
    <xf numFmtId="0" fontId="26" fillId="0" borderId="20" xfId="0" applyFont="1" applyBorder="1" applyAlignment="1">
      <alignment vertical="center" textRotation="255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2" xfId="0" applyFont="1" applyBorder="1" applyAlignment="1">
      <alignment vertical="center" textRotation="255"/>
    </xf>
    <xf numFmtId="0" fontId="24" fillId="0" borderId="20" xfId="0" applyFont="1" applyBorder="1" applyAlignment="1">
      <alignment/>
    </xf>
    <xf numFmtId="0" fontId="24" fillId="0" borderId="31" xfId="0" applyFont="1" applyBorder="1" applyAlignment="1">
      <alignment/>
    </xf>
    <xf numFmtId="0" fontId="27" fillId="0" borderId="20" xfId="0" applyFont="1" applyBorder="1" applyAlignment="1">
      <alignment vertical="center" textRotation="255"/>
    </xf>
    <xf numFmtId="0" fontId="27" fillId="0" borderId="31" xfId="0" applyFont="1" applyBorder="1" applyAlignment="1">
      <alignment vertical="center" textRotation="255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textRotation="255"/>
    </xf>
    <xf numFmtId="0" fontId="14" fillId="0" borderId="20" xfId="0" applyFont="1" applyBorder="1" applyAlignment="1">
      <alignment vertical="center" textRotation="255"/>
    </xf>
    <xf numFmtId="0" fontId="14" fillId="0" borderId="31" xfId="0" applyFont="1" applyBorder="1" applyAlignment="1">
      <alignment vertical="center" textRotation="255"/>
    </xf>
    <xf numFmtId="0" fontId="17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3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4"/>
  <sheetViews>
    <sheetView tabSelected="1" workbookViewId="0" topLeftCell="A1">
      <pane xSplit="4" ySplit="5" topLeftCell="E6" activePane="bottomRight" state="frozen"/>
      <selection pane="topLeft" activeCell="C76" sqref="C76"/>
      <selection pane="topRight" activeCell="C76" sqref="C76"/>
      <selection pane="bottomLeft" activeCell="C76" sqref="C76"/>
      <selection pane="bottomRight" activeCell="A4" sqref="A4:D5"/>
    </sheetView>
  </sheetViews>
  <sheetFormatPr defaultColWidth="9.00390625" defaultRowHeight="12.75"/>
  <cols>
    <col min="1" max="1" width="3.125" style="0" bestFit="1" customWidth="1"/>
    <col min="2" max="2" width="2.375" style="301" bestFit="1" customWidth="1"/>
    <col min="3" max="3" width="12.875" style="0" bestFit="1" customWidth="1"/>
    <col min="4" max="4" width="10.875" style="0" customWidth="1"/>
    <col min="5" max="13" width="3.875" style="0" bestFit="1" customWidth="1"/>
    <col min="14" max="14" width="3.875" style="211" bestFit="1" customWidth="1"/>
    <col min="15" max="15" width="3.875" style="0" customWidth="1"/>
    <col min="16" max="17" width="3.875" style="0" bestFit="1" customWidth="1"/>
    <col min="18" max="18" width="5.75390625" style="0" bestFit="1" customWidth="1"/>
    <col min="19" max="20" width="2.375" style="307" bestFit="1" customWidth="1"/>
    <col min="21" max="21" width="5.125" style="0" customWidth="1"/>
  </cols>
  <sheetData>
    <row r="1" spans="1:20" ht="27" customHeight="1">
      <c r="A1" s="311" t="s">
        <v>62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</row>
    <row r="2" spans="4:21" ht="12.75" customHeight="1">
      <c r="D2" s="233">
        <f>AVERAGE(E2:Q2)</f>
        <v>100.07692307692308</v>
      </c>
      <c r="E2" s="26">
        <f>COUNTA(E6:E662)</f>
        <v>119</v>
      </c>
      <c r="F2" s="26">
        <f aca="true" t="shared" si="0" ref="F2:Q2">COUNTA(F6:F662)</f>
        <v>144</v>
      </c>
      <c r="G2" s="26">
        <f t="shared" si="0"/>
        <v>119</v>
      </c>
      <c r="H2" s="26">
        <f t="shared" si="0"/>
        <v>97</v>
      </c>
      <c r="I2" s="26">
        <f t="shared" si="0"/>
        <v>102</v>
      </c>
      <c r="J2" s="26">
        <f t="shared" si="0"/>
        <v>103</v>
      </c>
      <c r="K2" s="26">
        <f t="shared" si="0"/>
        <v>75</v>
      </c>
      <c r="L2" s="26">
        <f t="shared" si="0"/>
        <v>67</v>
      </c>
      <c r="M2" s="26">
        <f t="shared" si="0"/>
        <v>112</v>
      </c>
      <c r="N2" s="26">
        <f t="shared" si="0"/>
        <v>93</v>
      </c>
      <c r="O2" s="26">
        <f t="shared" si="0"/>
        <v>71</v>
      </c>
      <c r="P2" s="26">
        <f t="shared" si="0"/>
        <v>103</v>
      </c>
      <c r="Q2" s="26">
        <f t="shared" si="0"/>
        <v>96</v>
      </c>
      <c r="R2" s="324" t="s">
        <v>60</v>
      </c>
      <c r="S2" s="313" t="s">
        <v>61</v>
      </c>
      <c r="T2" s="313" t="s">
        <v>88</v>
      </c>
      <c r="U2" s="309" t="s">
        <v>139</v>
      </c>
    </row>
    <row r="3" spans="4:21" ht="12.75" customHeight="1">
      <c r="D3" s="233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325"/>
      <c r="S3" s="314"/>
      <c r="T3" s="316"/>
      <c r="U3" s="310"/>
    </row>
    <row r="4" spans="1:21" ht="120" customHeight="1">
      <c r="A4" s="318" t="s">
        <v>640</v>
      </c>
      <c r="B4" s="319"/>
      <c r="C4" s="319"/>
      <c r="D4" s="320"/>
      <c r="E4" s="14" t="s">
        <v>140</v>
      </c>
      <c r="F4" s="14" t="s">
        <v>56</v>
      </c>
      <c r="G4" s="14" t="s">
        <v>25</v>
      </c>
      <c r="H4" s="14" t="s">
        <v>57</v>
      </c>
      <c r="I4" s="14" t="s">
        <v>141</v>
      </c>
      <c r="J4" s="14" t="s">
        <v>58</v>
      </c>
      <c r="K4" s="14" t="s">
        <v>45</v>
      </c>
      <c r="L4" s="14" t="s">
        <v>49</v>
      </c>
      <c r="M4" s="14" t="s">
        <v>51</v>
      </c>
      <c r="N4" s="207" t="s">
        <v>59</v>
      </c>
      <c r="O4" s="14" t="s">
        <v>95</v>
      </c>
      <c r="P4" s="14" t="s">
        <v>96</v>
      </c>
      <c r="Q4" s="14" t="s">
        <v>282</v>
      </c>
      <c r="R4" s="325"/>
      <c r="S4" s="314"/>
      <c r="T4" s="316"/>
      <c r="U4" s="310"/>
    </row>
    <row r="5" spans="1:21" ht="15" customHeight="1" thickBot="1">
      <c r="A5" s="321"/>
      <c r="B5" s="322"/>
      <c r="C5" s="322"/>
      <c r="D5" s="323"/>
      <c r="E5" s="46">
        <v>1</v>
      </c>
      <c r="F5" s="46">
        <v>2</v>
      </c>
      <c r="G5" s="27">
        <v>3</v>
      </c>
      <c r="H5" s="27">
        <v>4</v>
      </c>
      <c r="I5" s="27">
        <v>5</v>
      </c>
      <c r="J5" s="27">
        <v>6</v>
      </c>
      <c r="K5" s="27">
        <v>7</v>
      </c>
      <c r="L5" s="27">
        <v>8</v>
      </c>
      <c r="M5" s="27">
        <v>9</v>
      </c>
      <c r="N5" s="208">
        <v>10</v>
      </c>
      <c r="O5" s="27">
        <v>11</v>
      </c>
      <c r="P5" s="27">
        <v>12</v>
      </c>
      <c r="Q5" s="46">
        <v>13</v>
      </c>
      <c r="R5" s="326"/>
      <c r="S5" s="315"/>
      <c r="T5" s="317"/>
      <c r="U5" s="310"/>
    </row>
    <row r="6" spans="1:21" ht="12.75">
      <c r="A6" s="59">
        <v>1</v>
      </c>
      <c r="B6" s="302">
        <v>1</v>
      </c>
      <c r="C6" s="292" t="s">
        <v>257</v>
      </c>
      <c r="D6" s="292" t="s">
        <v>28</v>
      </c>
      <c r="E6" s="184">
        <v>89.1</v>
      </c>
      <c r="F6" s="286">
        <v>69.08</v>
      </c>
      <c r="G6" s="185">
        <v>101.32</v>
      </c>
      <c r="H6" s="185">
        <v>82.58</v>
      </c>
      <c r="I6" s="185">
        <v>110</v>
      </c>
      <c r="J6" s="185">
        <v>97.89</v>
      </c>
      <c r="K6" s="185">
        <v>100.62</v>
      </c>
      <c r="L6" s="185">
        <v>132.8</v>
      </c>
      <c r="M6" s="185">
        <v>120.04</v>
      </c>
      <c r="N6" s="209">
        <v>69.96</v>
      </c>
      <c r="O6" s="185">
        <v>83.9</v>
      </c>
      <c r="P6" s="185">
        <v>93.86</v>
      </c>
      <c r="Q6" s="184">
        <v>90.91</v>
      </c>
      <c r="R6" s="45">
        <f>E6+G6+H6+I6+J6+K6+L6+M6+N6+O6+P6+Q6</f>
        <v>1172.98</v>
      </c>
      <c r="S6" s="304">
        <f aca="true" t="shared" si="1" ref="S6:S69">COUNTA(E6:Q6)</f>
        <v>13</v>
      </c>
      <c r="T6" s="305">
        <v>7</v>
      </c>
      <c r="U6" s="308"/>
    </row>
    <row r="7" spans="1:21" ht="12.75">
      <c r="A7" s="59">
        <v>2</v>
      </c>
      <c r="B7" s="302">
        <v>2</v>
      </c>
      <c r="C7" s="293" t="s">
        <v>176</v>
      </c>
      <c r="D7" s="293" t="s">
        <v>28</v>
      </c>
      <c r="E7" s="186">
        <v>111.71</v>
      </c>
      <c r="F7" s="184">
        <v>76.12</v>
      </c>
      <c r="G7" s="186">
        <v>110.08</v>
      </c>
      <c r="H7" s="186">
        <v>94.2</v>
      </c>
      <c r="I7" s="186">
        <v>96.47</v>
      </c>
      <c r="J7" s="186">
        <v>103.67</v>
      </c>
      <c r="K7" s="186">
        <v>74.81</v>
      </c>
      <c r="L7" s="186">
        <v>127.44</v>
      </c>
      <c r="M7" s="186">
        <v>124.62</v>
      </c>
      <c r="N7" s="287">
        <v>57.02</v>
      </c>
      <c r="O7" s="186">
        <v>57.31</v>
      </c>
      <c r="P7" s="186">
        <v>81</v>
      </c>
      <c r="Q7" s="186">
        <v>100.69</v>
      </c>
      <c r="R7" s="45">
        <f>E7+F7+G7+H7+I7+J7+K7+L7+M7+O7+P7+Q7</f>
        <v>1158.1200000000001</v>
      </c>
      <c r="S7" s="304">
        <f t="shared" si="1"/>
        <v>13</v>
      </c>
      <c r="T7" s="305">
        <v>6</v>
      </c>
      <c r="U7" s="308">
        <f aca="true" t="shared" si="2" ref="U7:U70">R7-$R$6</f>
        <v>-14.8599999999999</v>
      </c>
    </row>
    <row r="8" spans="1:21" ht="12.75">
      <c r="A8" s="59">
        <v>3</v>
      </c>
      <c r="B8" s="302">
        <v>4</v>
      </c>
      <c r="C8" s="293" t="s">
        <v>40</v>
      </c>
      <c r="D8" s="293" t="s">
        <v>225</v>
      </c>
      <c r="E8" s="186">
        <v>87.21</v>
      </c>
      <c r="F8" s="184">
        <v>85.51</v>
      </c>
      <c r="G8" s="186">
        <v>103.41</v>
      </c>
      <c r="H8" s="186">
        <v>82.47</v>
      </c>
      <c r="I8" s="186">
        <v>93.76</v>
      </c>
      <c r="J8" s="186">
        <v>97.02</v>
      </c>
      <c r="K8" s="186">
        <v>102.37</v>
      </c>
      <c r="L8" s="186">
        <v>127.28</v>
      </c>
      <c r="M8" s="186">
        <v>118.73</v>
      </c>
      <c r="N8" s="287">
        <v>49.46</v>
      </c>
      <c r="O8" s="186">
        <v>80.98</v>
      </c>
      <c r="P8" s="186">
        <v>69.57</v>
      </c>
      <c r="Q8" s="186">
        <v>83.14</v>
      </c>
      <c r="R8" s="45">
        <f>E8+F8+G8+H8+I8+J8+K8+L8+M8+O8+P8+Q8</f>
        <v>1131.45</v>
      </c>
      <c r="S8" s="304">
        <f t="shared" si="1"/>
        <v>13</v>
      </c>
      <c r="T8" s="305">
        <v>2</v>
      </c>
      <c r="U8" s="308">
        <f t="shared" si="2"/>
        <v>-41.52999999999997</v>
      </c>
    </row>
    <row r="9" spans="1:21" ht="12.75">
      <c r="A9" s="59">
        <v>4</v>
      </c>
      <c r="B9" s="302">
        <v>3</v>
      </c>
      <c r="C9" s="293" t="s">
        <v>317</v>
      </c>
      <c r="D9" s="293" t="s">
        <v>292</v>
      </c>
      <c r="E9" s="186">
        <v>92.89</v>
      </c>
      <c r="F9" s="184">
        <v>67.67</v>
      </c>
      <c r="G9" s="186">
        <v>104.52</v>
      </c>
      <c r="H9" s="186">
        <v>103.36</v>
      </c>
      <c r="I9" s="186">
        <v>100.17</v>
      </c>
      <c r="J9" s="186">
        <v>90.7</v>
      </c>
      <c r="K9" s="186">
        <v>100.62</v>
      </c>
      <c r="L9" s="186">
        <v>122.91</v>
      </c>
      <c r="M9" s="186">
        <v>110.97</v>
      </c>
      <c r="N9" s="210">
        <v>60.92</v>
      </c>
      <c r="O9" s="186">
        <v>83.77</v>
      </c>
      <c r="P9" s="288">
        <v>37.43</v>
      </c>
      <c r="Q9" s="186">
        <v>88.83</v>
      </c>
      <c r="R9" s="45">
        <f>E9+F9+G9+H9+I9+J9+K9+L9+M9+N9+O9+Q9</f>
        <v>1127.33</v>
      </c>
      <c r="S9" s="304">
        <f t="shared" si="1"/>
        <v>13</v>
      </c>
      <c r="T9" s="305">
        <v>4</v>
      </c>
      <c r="U9" s="308">
        <f t="shared" si="2"/>
        <v>-45.65000000000009</v>
      </c>
    </row>
    <row r="10" spans="1:21" ht="12.75">
      <c r="A10" s="59">
        <v>5</v>
      </c>
      <c r="B10" s="302">
        <v>5</v>
      </c>
      <c r="C10" s="293" t="s">
        <v>90</v>
      </c>
      <c r="D10" s="293" t="s">
        <v>13</v>
      </c>
      <c r="E10" s="186">
        <v>90.1</v>
      </c>
      <c r="F10" s="184">
        <v>61.56</v>
      </c>
      <c r="G10" s="186">
        <v>98.17</v>
      </c>
      <c r="H10" s="186">
        <v>95.26</v>
      </c>
      <c r="I10" s="186">
        <v>90.58</v>
      </c>
      <c r="J10" s="186">
        <v>90.09</v>
      </c>
      <c r="K10" s="186">
        <v>95.34</v>
      </c>
      <c r="L10" s="186">
        <v>124.14</v>
      </c>
      <c r="M10" s="186">
        <v>113.38</v>
      </c>
      <c r="N10" s="287">
        <v>60.75</v>
      </c>
      <c r="O10" s="186">
        <v>73.81</v>
      </c>
      <c r="P10" s="186">
        <v>68.14</v>
      </c>
      <c r="Q10" s="186">
        <v>85.36</v>
      </c>
      <c r="R10" s="45">
        <f>E10+F10+G10+H10+I10+J10+K10+L10+M10+O10+P10+Q10</f>
        <v>1085.93</v>
      </c>
      <c r="S10" s="304">
        <f t="shared" si="1"/>
        <v>13</v>
      </c>
      <c r="T10" s="305">
        <v>1</v>
      </c>
      <c r="U10" s="308">
        <f t="shared" si="2"/>
        <v>-87.04999999999995</v>
      </c>
    </row>
    <row r="11" spans="1:21" ht="12.75">
      <c r="A11" s="59">
        <v>6</v>
      </c>
      <c r="B11" s="302">
        <v>6</v>
      </c>
      <c r="C11" s="293" t="s">
        <v>27</v>
      </c>
      <c r="D11" s="293" t="s">
        <v>15</v>
      </c>
      <c r="E11" s="186">
        <v>75.64</v>
      </c>
      <c r="F11" s="286">
        <v>60.15</v>
      </c>
      <c r="G11" s="186">
        <v>95.28</v>
      </c>
      <c r="H11" s="186">
        <v>75.21</v>
      </c>
      <c r="I11" s="186">
        <v>96.82</v>
      </c>
      <c r="J11" s="186">
        <v>93.09</v>
      </c>
      <c r="K11" s="186">
        <v>103.19</v>
      </c>
      <c r="L11" s="186">
        <v>125.62</v>
      </c>
      <c r="M11" s="186">
        <v>117.31</v>
      </c>
      <c r="N11" s="210">
        <v>67.34</v>
      </c>
      <c r="O11" s="186">
        <v>96.88</v>
      </c>
      <c r="P11" s="186">
        <v>66</v>
      </c>
      <c r="Q11" s="186">
        <v>70.06</v>
      </c>
      <c r="R11" s="45">
        <f>E11+G11+H11+I11+J11+K11+L11+M11+N11+O11+P11+Q11</f>
        <v>1082.44</v>
      </c>
      <c r="S11" s="304">
        <f t="shared" si="1"/>
        <v>13</v>
      </c>
      <c r="T11" s="305">
        <v>3</v>
      </c>
      <c r="U11" s="308">
        <f t="shared" si="2"/>
        <v>-90.53999999999996</v>
      </c>
    </row>
    <row r="12" spans="1:21" ht="12.75">
      <c r="A12" s="59">
        <v>7</v>
      </c>
      <c r="B12" s="302">
        <v>8</v>
      </c>
      <c r="C12" s="293" t="s">
        <v>92</v>
      </c>
      <c r="D12" s="293" t="s">
        <v>275</v>
      </c>
      <c r="E12" s="186">
        <v>88.22</v>
      </c>
      <c r="F12" s="184">
        <v>81.75</v>
      </c>
      <c r="G12" s="186">
        <v>99.8</v>
      </c>
      <c r="H12" s="186">
        <v>72.2</v>
      </c>
      <c r="I12" s="186">
        <v>96.55</v>
      </c>
      <c r="J12" s="186">
        <v>93.79</v>
      </c>
      <c r="K12" s="186">
        <v>73.08</v>
      </c>
      <c r="L12" s="186">
        <v>116.49</v>
      </c>
      <c r="M12" s="186">
        <v>118.38</v>
      </c>
      <c r="N12" s="210">
        <v>61.24</v>
      </c>
      <c r="O12" s="288">
        <v>58.87</v>
      </c>
      <c r="P12" s="186">
        <v>92.43</v>
      </c>
      <c r="Q12" s="186">
        <v>84.54</v>
      </c>
      <c r="R12" s="45">
        <f>E12+F12+G12+H12+I12+J12+K12+L12+M12+O12+P12+Q12</f>
        <v>1076.1</v>
      </c>
      <c r="S12" s="304">
        <f t="shared" si="1"/>
        <v>13</v>
      </c>
      <c r="T12" s="305">
        <v>1</v>
      </c>
      <c r="U12" s="308">
        <f t="shared" si="2"/>
        <v>-96.88000000000011</v>
      </c>
    </row>
    <row r="13" spans="1:21" ht="12.75">
      <c r="A13" s="59">
        <v>8</v>
      </c>
      <c r="B13" s="302">
        <v>19</v>
      </c>
      <c r="C13" s="293" t="s">
        <v>134</v>
      </c>
      <c r="D13" s="293" t="s">
        <v>76</v>
      </c>
      <c r="E13" s="186">
        <v>80.05</v>
      </c>
      <c r="F13" s="184">
        <v>85.98</v>
      </c>
      <c r="G13" s="186">
        <v>90.13</v>
      </c>
      <c r="H13" s="186">
        <v>88.46</v>
      </c>
      <c r="I13" s="186">
        <v>94.69</v>
      </c>
      <c r="J13" s="186">
        <v>91.32</v>
      </c>
      <c r="K13" s="186"/>
      <c r="L13" s="186">
        <v>115.45</v>
      </c>
      <c r="M13" s="186">
        <v>118.7</v>
      </c>
      <c r="N13" s="210">
        <v>60.2</v>
      </c>
      <c r="O13" s="186">
        <v>69.33</v>
      </c>
      <c r="P13" s="186">
        <v>99.57</v>
      </c>
      <c r="Q13" s="186">
        <v>77.83</v>
      </c>
      <c r="R13" s="45">
        <f>E13+F13+G13+H13+I13+J13+K13+L13+M13+N13+O13+P13+Q13</f>
        <v>1071.71</v>
      </c>
      <c r="S13" s="304">
        <f t="shared" si="1"/>
        <v>12</v>
      </c>
      <c r="T13" s="305">
        <v>2</v>
      </c>
      <c r="U13" s="308">
        <f t="shared" si="2"/>
        <v>-101.26999999999998</v>
      </c>
    </row>
    <row r="14" spans="1:21" ht="12.75">
      <c r="A14" s="59">
        <v>9</v>
      </c>
      <c r="B14" s="302">
        <v>10</v>
      </c>
      <c r="C14" s="293" t="s">
        <v>152</v>
      </c>
      <c r="D14" s="293" t="s">
        <v>63</v>
      </c>
      <c r="E14" s="186">
        <v>79.71</v>
      </c>
      <c r="F14" s="184">
        <v>93.49</v>
      </c>
      <c r="G14" s="186">
        <v>94.76</v>
      </c>
      <c r="H14" s="186">
        <v>81.36</v>
      </c>
      <c r="I14" s="186">
        <v>85.4</v>
      </c>
      <c r="J14" s="186">
        <v>87.13</v>
      </c>
      <c r="K14" s="186">
        <v>82.23</v>
      </c>
      <c r="L14" s="186">
        <v>121.44</v>
      </c>
      <c r="M14" s="186">
        <v>110.58</v>
      </c>
      <c r="N14" s="287">
        <v>53.84</v>
      </c>
      <c r="O14" s="186">
        <v>71.33</v>
      </c>
      <c r="P14" s="186">
        <v>62.43</v>
      </c>
      <c r="Q14" s="186">
        <v>78.87</v>
      </c>
      <c r="R14" s="45">
        <f>E14+F14+G14+H14+I14+J14+K14+L14+M14+O14+P14+Q14</f>
        <v>1048.73</v>
      </c>
      <c r="S14" s="304">
        <f t="shared" si="1"/>
        <v>13</v>
      </c>
      <c r="T14" s="305">
        <v>1</v>
      </c>
      <c r="U14" s="308">
        <f t="shared" si="2"/>
        <v>-124.25</v>
      </c>
    </row>
    <row r="15" spans="1:21" ht="12.75">
      <c r="A15" s="59">
        <v>10</v>
      </c>
      <c r="B15" s="302">
        <v>7</v>
      </c>
      <c r="C15" s="293" t="s">
        <v>178</v>
      </c>
      <c r="D15" s="293" t="s">
        <v>38</v>
      </c>
      <c r="E15" s="186">
        <v>114.59</v>
      </c>
      <c r="F15" s="184">
        <v>83.63</v>
      </c>
      <c r="G15" s="186">
        <v>105.46</v>
      </c>
      <c r="H15" s="186">
        <v>94.36</v>
      </c>
      <c r="I15" s="186">
        <v>88.46</v>
      </c>
      <c r="J15" s="186">
        <v>107.27</v>
      </c>
      <c r="K15" s="186">
        <v>92.95</v>
      </c>
      <c r="L15" s="186">
        <v>131.93</v>
      </c>
      <c r="M15" s="186"/>
      <c r="N15" s="210">
        <v>48.98</v>
      </c>
      <c r="O15" s="186">
        <v>74</v>
      </c>
      <c r="P15" s="186"/>
      <c r="Q15" s="186">
        <v>105</v>
      </c>
      <c r="R15" s="45">
        <f>E15+F15+G15+H15+I15+J15+K15+L15+M15+N15+O15+P15+Q15</f>
        <v>1046.63</v>
      </c>
      <c r="S15" s="304">
        <f t="shared" si="1"/>
        <v>11</v>
      </c>
      <c r="T15" s="305">
        <v>5</v>
      </c>
      <c r="U15" s="308">
        <f t="shared" si="2"/>
        <v>-126.34999999999991</v>
      </c>
    </row>
    <row r="16" spans="1:21" ht="12.75">
      <c r="A16" s="59">
        <v>11</v>
      </c>
      <c r="B16" s="302">
        <v>12</v>
      </c>
      <c r="C16" s="293" t="s">
        <v>248</v>
      </c>
      <c r="D16" s="293" t="s">
        <v>15</v>
      </c>
      <c r="E16" s="186">
        <v>80.85</v>
      </c>
      <c r="F16" s="184">
        <v>68.61</v>
      </c>
      <c r="G16" s="186">
        <v>96.92</v>
      </c>
      <c r="H16" s="186">
        <v>76.67</v>
      </c>
      <c r="I16" s="186">
        <v>102.9</v>
      </c>
      <c r="J16" s="186">
        <v>94.43</v>
      </c>
      <c r="K16" s="186">
        <v>73.81</v>
      </c>
      <c r="L16" s="186">
        <v>116.93</v>
      </c>
      <c r="M16" s="186">
        <v>118.82</v>
      </c>
      <c r="N16" s="210">
        <v>63.89</v>
      </c>
      <c r="O16" s="288">
        <v>62.39</v>
      </c>
      <c r="P16" s="186">
        <v>72.43</v>
      </c>
      <c r="Q16" s="186">
        <v>80.3</v>
      </c>
      <c r="R16" s="45">
        <f>E16+F16+G16+H16+I16+J16+K16+L16+M16+N16+P16+Q16</f>
        <v>1046.56</v>
      </c>
      <c r="S16" s="304">
        <f t="shared" si="1"/>
        <v>13</v>
      </c>
      <c r="T16" s="305">
        <v>1</v>
      </c>
      <c r="U16" s="308">
        <f t="shared" si="2"/>
        <v>-126.42000000000007</v>
      </c>
    </row>
    <row r="17" spans="1:21" ht="12.75">
      <c r="A17" s="59">
        <v>12</v>
      </c>
      <c r="B17" s="302">
        <v>14</v>
      </c>
      <c r="C17" s="293" t="s">
        <v>169</v>
      </c>
      <c r="D17" s="293" t="s">
        <v>35</v>
      </c>
      <c r="E17" s="186">
        <v>86.43</v>
      </c>
      <c r="F17" s="184">
        <v>71.89</v>
      </c>
      <c r="G17" s="186">
        <v>95.23</v>
      </c>
      <c r="H17" s="186">
        <v>78.6</v>
      </c>
      <c r="I17" s="186">
        <v>86.63</v>
      </c>
      <c r="J17" s="186">
        <v>93.09</v>
      </c>
      <c r="K17" s="186">
        <v>82.26</v>
      </c>
      <c r="L17" s="186">
        <v>120.91</v>
      </c>
      <c r="M17" s="186">
        <v>117.05</v>
      </c>
      <c r="N17" s="287">
        <v>54.6</v>
      </c>
      <c r="O17" s="186">
        <v>62.48</v>
      </c>
      <c r="P17" s="186">
        <v>69.57</v>
      </c>
      <c r="Q17" s="186">
        <v>81.04</v>
      </c>
      <c r="R17" s="45">
        <f>E17+F17+G17+H17+I17+J17+K17+L17+M17+O17+P17+Q17</f>
        <v>1045.1799999999998</v>
      </c>
      <c r="S17" s="304">
        <f t="shared" si="1"/>
        <v>13</v>
      </c>
      <c r="T17" s="305"/>
      <c r="U17" s="308">
        <f t="shared" si="2"/>
        <v>-127.80000000000018</v>
      </c>
    </row>
    <row r="18" spans="1:21" ht="12.75">
      <c r="A18" s="59">
        <v>13</v>
      </c>
      <c r="B18" s="302">
        <v>9</v>
      </c>
      <c r="C18" s="294" t="s">
        <v>165</v>
      </c>
      <c r="D18" s="294" t="s">
        <v>63</v>
      </c>
      <c r="E18" s="186">
        <v>90.74</v>
      </c>
      <c r="F18" s="184">
        <v>74.71</v>
      </c>
      <c r="G18" s="186">
        <v>95.08</v>
      </c>
      <c r="H18" s="186">
        <v>89.03</v>
      </c>
      <c r="I18" s="186">
        <v>88.11</v>
      </c>
      <c r="J18" s="186">
        <v>86.48</v>
      </c>
      <c r="K18" s="186">
        <v>74.01</v>
      </c>
      <c r="L18" s="186">
        <v>117.11</v>
      </c>
      <c r="M18" s="186">
        <v>108.45</v>
      </c>
      <c r="N18" s="210">
        <v>65.98</v>
      </c>
      <c r="O18" s="186">
        <v>65.95</v>
      </c>
      <c r="P18" s="288">
        <v>63.14</v>
      </c>
      <c r="Q18" s="186">
        <v>84.95</v>
      </c>
      <c r="R18" s="45">
        <f>E18+F18+G18+H18+I18+J18+K18+L18+M18+N18+O18+Q18</f>
        <v>1040.6000000000001</v>
      </c>
      <c r="S18" s="304">
        <f t="shared" si="1"/>
        <v>13</v>
      </c>
      <c r="T18" s="305"/>
      <c r="U18" s="308">
        <f t="shared" si="2"/>
        <v>-132.37999999999988</v>
      </c>
    </row>
    <row r="19" spans="1:21" ht="12.75">
      <c r="A19" s="59">
        <v>14</v>
      </c>
      <c r="B19" s="302">
        <v>11</v>
      </c>
      <c r="C19" s="295" t="s">
        <v>131</v>
      </c>
      <c r="D19" s="295" t="s">
        <v>18</v>
      </c>
      <c r="E19" s="184">
        <v>95.27</v>
      </c>
      <c r="F19" s="184">
        <v>70.01</v>
      </c>
      <c r="G19" s="186">
        <v>90.47</v>
      </c>
      <c r="H19" s="186">
        <v>81.72</v>
      </c>
      <c r="I19" s="186">
        <v>88.69</v>
      </c>
      <c r="J19" s="186">
        <v>94.47</v>
      </c>
      <c r="K19" s="186">
        <v>79.3</v>
      </c>
      <c r="L19" s="186">
        <v>115.56</v>
      </c>
      <c r="M19" s="186">
        <v>107.33</v>
      </c>
      <c r="N19" s="210">
        <v>62.43</v>
      </c>
      <c r="O19" s="186">
        <v>67.83</v>
      </c>
      <c r="P19" s="288">
        <v>21.71</v>
      </c>
      <c r="Q19" s="186">
        <v>85.36</v>
      </c>
      <c r="R19" s="45">
        <f>E19+F19+G19+H19+I19+J19+K19+L19+M19+N19+O19+Q19</f>
        <v>1038.44</v>
      </c>
      <c r="S19" s="304">
        <f t="shared" si="1"/>
        <v>13</v>
      </c>
      <c r="T19" s="305"/>
      <c r="U19" s="308">
        <f t="shared" si="2"/>
        <v>-134.53999999999996</v>
      </c>
    </row>
    <row r="20" spans="1:21" ht="12.75">
      <c r="A20" s="59">
        <v>15</v>
      </c>
      <c r="B20" s="302">
        <v>13</v>
      </c>
      <c r="C20" s="295" t="s">
        <v>174</v>
      </c>
      <c r="D20" s="295" t="s">
        <v>8</v>
      </c>
      <c r="E20" s="184">
        <v>70.24</v>
      </c>
      <c r="F20" s="184">
        <v>66.26</v>
      </c>
      <c r="G20" s="186">
        <v>101.74</v>
      </c>
      <c r="H20" s="186">
        <v>79.26</v>
      </c>
      <c r="I20" s="186">
        <v>84.95</v>
      </c>
      <c r="J20" s="186">
        <v>87.56</v>
      </c>
      <c r="K20" s="186">
        <v>91.48</v>
      </c>
      <c r="L20" s="186">
        <v>125.5</v>
      </c>
      <c r="M20" s="186">
        <v>117.32</v>
      </c>
      <c r="N20" s="210">
        <v>57.61</v>
      </c>
      <c r="O20" s="186">
        <v>79.64</v>
      </c>
      <c r="P20" s="288">
        <v>56</v>
      </c>
      <c r="Q20" s="186">
        <v>74.89</v>
      </c>
      <c r="R20" s="45">
        <f>E20+F20+G20+H20+I20+J20+K20+L20+M20+N20+O20+Q20</f>
        <v>1036.45</v>
      </c>
      <c r="S20" s="304">
        <f t="shared" si="1"/>
        <v>13</v>
      </c>
      <c r="T20" s="305">
        <v>1</v>
      </c>
      <c r="U20" s="308">
        <f t="shared" si="2"/>
        <v>-136.52999999999997</v>
      </c>
    </row>
    <row r="21" spans="1:21" ht="12.75">
      <c r="A21" s="59">
        <v>16</v>
      </c>
      <c r="B21" s="302">
        <v>16</v>
      </c>
      <c r="C21" s="295" t="s">
        <v>53</v>
      </c>
      <c r="D21" s="295" t="s">
        <v>13</v>
      </c>
      <c r="E21" s="184">
        <v>86.56</v>
      </c>
      <c r="F21" s="184">
        <v>73.3</v>
      </c>
      <c r="G21" s="186">
        <v>88.02</v>
      </c>
      <c r="H21" s="186">
        <v>84.8</v>
      </c>
      <c r="I21" s="186">
        <v>80.96</v>
      </c>
      <c r="J21" s="186">
        <v>87.42</v>
      </c>
      <c r="K21" s="186">
        <v>77.14</v>
      </c>
      <c r="L21" s="186">
        <v>112.82</v>
      </c>
      <c r="M21" s="186">
        <v>109.09</v>
      </c>
      <c r="N21" s="287">
        <v>55.66</v>
      </c>
      <c r="O21" s="186">
        <v>58.63</v>
      </c>
      <c r="P21" s="186">
        <v>79.57</v>
      </c>
      <c r="Q21" s="186">
        <v>86.41</v>
      </c>
      <c r="R21" s="45">
        <f>E21+F21+G21+H21+I21+J21+K21+L21+M21+O21+P21+Q21</f>
        <v>1024.72</v>
      </c>
      <c r="S21" s="304">
        <f t="shared" si="1"/>
        <v>13</v>
      </c>
      <c r="T21" s="305">
        <v>1</v>
      </c>
      <c r="U21" s="308">
        <f t="shared" si="2"/>
        <v>-148.26</v>
      </c>
    </row>
    <row r="22" spans="1:21" ht="12.75">
      <c r="A22" s="59">
        <v>17</v>
      </c>
      <c r="B22" s="302">
        <v>15</v>
      </c>
      <c r="C22" s="295" t="s">
        <v>34</v>
      </c>
      <c r="D22" s="295" t="s">
        <v>13</v>
      </c>
      <c r="E22" s="184">
        <v>65.73</v>
      </c>
      <c r="F22" s="184">
        <v>69.08</v>
      </c>
      <c r="G22" s="186">
        <v>85.48</v>
      </c>
      <c r="H22" s="186">
        <v>90.17</v>
      </c>
      <c r="I22" s="186">
        <v>91.31</v>
      </c>
      <c r="J22" s="186">
        <v>81.67</v>
      </c>
      <c r="K22" s="186">
        <v>91.13</v>
      </c>
      <c r="L22" s="186">
        <v>110.68</v>
      </c>
      <c r="M22" s="186">
        <v>107.93</v>
      </c>
      <c r="N22" s="287">
        <v>63.28</v>
      </c>
      <c r="O22" s="186">
        <v>83.86</v>
      </c>
      <c r="P22" s="186">
        <v>76</v>
      </c>
      <c r="Q22" s="186">
        <v>68.21</v>
      </c>
      <c r="R22" s="45">
        <f>E22+F22+G22+H22+I22+J22+K22+L22+M22+O22+P22+Q22</f>
        <v>1021.2500000000001</v>
      </c>
      <c r="S22" s="304">
        <f t="shared" si="1"/>
        <v>13</v>
      </c>
      <c r="T22" s="305">
        <v>2</v>
      </c>
      <c r="U22" s="308">
        <f t="shared" si="2"/>
        <v>-151.7299999999999</v>
      </c>
    </row>
    <row r="23" spans="1:21" ht="12.75">
      <c r="A23" s="59">
        <v>18</v>
      </c>
      <c r="B23" s="302">
        <v>20</v>
      </c>
      <c r="C23" s="295" t="s">
        <v>26</v>
      </c>
      <c r="D23" s="295" t="s">
        <v>20</v>
      </c>
      <c r="E23" s="184">
        <v>74.79</v>
      </c>
      <c r="F23" s="184">
        <v>80.34</v>
      </c>
      <c r="G23" s="186">
        <v>102.8</v>
      </c>
      <c r="H23" s="186">
        <v>65.06</v>
      </c>
      <c r="I23" s="186">
        <v>89.29</v>
      </c>
      <c r="J23" s="186">
        <v>97</v>
      </c>
      <c r="K23" s="186">
        <v>118.9</v>
      </c>
      <c r="L23" s="186"/>
      <c r="M23" s="186">
        <v>118.81</v>
      </c>
      <c r="N23" s="210">
        <v>49.7</v>
      </c>
      <c r="O23" s="186">
        <v>94.24</v>
      </c>
      <c r="P23" s="186">
        <v>42.43</v>
      </c>
      <c r="Q23" s="186">
        <v>75.68</v>
      </c>
      <c r="R23" s="45">
        <f>E23+F23+G23+H23+I23+J23+K23+L23+M23+N23+O23+P23+Q23</f>
        <v>1009.04</v>
      </c>
      <c r="S23" s="304">
        <f t="shared" si="1"/>
        <v>12</v>
      </c>
      <c r="T23" s="305">
        <v>2</v>
      </c>
      <c r="U23" s="308">
        <f t="shared" si="2"/>
        <v>-163.94000000000005</v>
      </c>
    </row>
    <row r="24" spans="1:21" ht="12.75">
      <c r="A24" s="59">
        <v>19</v>
      </c>
      <c r="B24" s="302">
        <v>17</v>
      </c>
      <c r="C24" s="295" t="s">
        <v>127</v>
      </c>
      <c r="D24" s="295" t="s">
        <v>38</v>
      </c>
      <c r="E24" s="184">
        <v>90.78</v>
      </c>
      <c r="F24" s="184">
        <v>63.91</v>
      </c>
      <c r="G24" s="186">
        <v>103.23</v>
      </c>
      <c r="H24" s="186">
        <v>76.64</v>
      </c>
      <c r="I24" s="186">
        <v>81.18</v>
      </c>
      <c r="J24" s="186">
        <v>91.44</v>
      </c>
      <c r="K24" s="186">
        <v>66.85</v>
      </c>
      <c r="L24" s="186">
        <v>114.24</v>
      </c>
      <c r="M24" s="186">
        <v>114.11</v>
      </c>
      <c r="N24" s="210">
        <v>56.08</v>
      </c>
      <c r="O24" s="288">
        <v>44.94</v>
      </c>
      <c r="P24" s="186">
        <v>52.43</v>
      </c>
      <c r="Q24" s="186">
        <v>84.13</v>
      </c>
      <c r="R24" s="45">
        <f>E24+F24+G24+H24+I24+J24+K24+L24+M24+N24+P24+Q24</f>
        <v>995.02</v>
      </c>
      <c r="S24" s="304">
        <f t="shared" si="1"/>
        <v>13</v>
      </c>
      <c r="T24" s="305"/>
      <c r="U24" s="308">
        <f t="shared" si="2"/>
        <v>-177.96000000000004</v>
      </c>
    </row>
    <row r="25" spans="1:21" ht="12.75">
      <c r="A25" s="59">
        <v>20</v>
      </c>
      <c r="B25" s="302">
        <v>26</v>
      </c>
      <c r="C25" s="296" t="s">
        <v>172</v>
      </c>
      <c r="D25" s="296" t="s">
        <v>37</v>
      </c>
      <c r="E25" s="184">
        <v>68.37</v>
      </c>
      <c r="F25" s="184">
        <v>78.46</v>
      </c>
      <c r="G25" s="186">
        <v>90.65</v>
      </c>
      <c r="H25" s="186">
        <v>62.18</v>
      </c>
      <c r="I25" s="186"/>
      <c r="J25" s="186">
        <v>79.22</v>
      </c>
      <c r="K25" s="186">
        <v>104.57</v>
      </c>
      <c r="L25" s="186">
        <v>117.29</v>
      </c>
      <c r="M25" s="186">
        <v>102.6</v>
      </c>
      <c r="N25" s="210">
        <v>53.71</v>
      </c>
      <c r="O25" s="186">
        <v>85.87</v>
      </c>
      <c r="P25" s="186">
        <v>74.57</v>
      </c>
      <c r="Q25" s="186">
        <v>68.86</v>
      </c>
      <c r="R25" s="45">
        <f>E25+F25+G25+H25+I25+J25+K25+L25+M25+N25+O25+P25+Q25</f>
        <v>986.35</v>
      </c>
      <c r="S25" s="304">
        <f t="shared" si="1"/>
        <v>12</v>
      </c>
      <c r="T25" s="305">
        <v>5</v>
      </c>
      <c r="U25" s="308">
        <f t="shared" si="2"/>
        <v>-186.63</v>
      </c>
    </row>
    <row r="26" spans="1:21" ht="12.75">
      <c r="A26" s="59">
        <v>21</v>
      </c>
      <c r="B26" s="302">
        <v>18</v>
      </c>
      <c r="C26" s="295" t="s">
        <v>286</v>
      </c>
      <c r="D26" s="295" t="s">
        <v>287</v>
      </c>
      <c r="E26" s="184">
        <v>74.16</v>
      </c>
      <c r="F26" s="184">
        <v>54.52</v>
      </c>
      <c r="G26" s="186">
        <v>96.15</v>
      </c>
      <c r="H26" s="186">
        <v>76.13</v>
      </c>
      <c r="I26" s="186">
        <v>91.42</v>
      </c>
      <c r="J26" s="186">
        <v>92.86</v>
      </c>
      <c r="K26" s="186">
        <v>82.33</v>
      </c>
      <c r="L26" s="186">
        <v>118.06</v>
      </c>
      <c r="M26" s="186">
        <v>110.03</v>
      </c>
      <c r="N26" s="210">
        <v>60.51</v>
      </c>
      <c r="O26" s="186">
        <v>58.45</v>
      </c>
      <c r="P26" s="186">
        <v>36</v>
      </c>
      <c r="Q26" s="186">
        <v>68.47</v>
      </c>
      <c r="R26" s="45">
        <f>E26+F26+G26+H26+I26+J26+K26+L26+M26+N26+O26+Q26</f>
        <v>983.0900000000001</v>
      </c>
      <c r="S26" s="304">
        <f t="shared" si="1"/>
        <v>13</v>
      </c>
      <c r="T26" s="305"/>
      <c r="U26" s="308">
        <f t="shared" si="2"/>
        <v>-189.88999999999987</v>
      </c>
    </row>
    <row r="27" spans="1:21" ht="12.75">
      <c r="A27" s="59">
        <v>22</v>
      </c>
      <c r="B27" s="302">
        <v>21</v>
      </c>
      <c r="C27" s="295" t="s">
        <v>53</v>
      </c>
      <c r="D27" s="297" t="s">
        <v>48</v>
      </c>
      <c r="E27" s="184">
        <v>84.62</v>
      </c>
      <c r="F27" s="184">
        <v>77.06</v>
      </c>
      <c r="G27" s="186">
        <v>85.53</v>
      </c>
      <c r="H27" s="186">
        <v>83.06</v>
      </c>
      <c r="I27" s="186">
        <v>80.5</v>
      </c>
      <c r="J27" s="186">
        <v>86.55</v>
      </c>
      <c r="K27" s="186">
        <v>61.6</v>
      </c>
      <c r="L27" s="186">
        <v>104.29</v>
      </c>
      <c r="M27" s="186">
        <v>112.25</v>
      </c>
      <c r="N27" s="210">
        <v>51.85</v>
      </c>
      <c r="O27" s="288">
        <v>44.71</v>
      </c>
      <c r="P27" s="186">
        <v>61</v>
      </c>
      <c r="Q27" s="186">
        <v>83.93</v>
      </c>
      <c r="R27" s="45">
        <f>E27+F27+G27+H27+I27+J27+K27+L27+M27+N27+P27+Q27</f>
        <v>972.24</v>
      </c>
      <c r="S27" s="304">
        <f t="shared" si="1"/>
        <v>13</v>
      </c>
      <c r="T27" s="305"/>
      <c r="U27" s="308">
        <f t="shared" si="2"/>
        <v>-200.74</v>
      </c>
    </row>
    <row r="28" spans="1:21" ht="12.75">
      <c r="A28" s="59">
        <v>23</v>
      </c>
      <c r="B28" s="302">
        <v>28</v>
      </c>
      <c r="C28" s="295" t="s">
        <v>288</v>
      </c>
      <c r="D28" s="297" t="s">
        <v>437</v>
      </c>
      <c r="E28" s="184">
        <v>93.67</v>
      </c>
      <c r="F28" s="184">
        <v>78.93</v>
      </c>
      <c r="G28" s="186">
        <v>97.1</v>
      </c>
      <c r="H28" s="186">
        <v>71.92</v>
      </c>
      <c r="I28" s="186">
        <v>100.2</v>
      </c>
      <c r="J28" s="186">
        <v>84.14</v>
      </c>
      <c r="K28" s="186">
        <v>63.16</v>
      </c>
      <c r="L28" s="186">
        <v>110.34</v>
      </c>
      <c r="M28" s="186"/>
      <c r="N28" s="210">
        <v>68.63</v>
      </c>
      <c r="O28" s="186">
        <v>52.51</v>
      </c>
      <c r="P28" s="186">
        <v>76</v>
      </c>
      <c r="Q28" s="186">
        <v>73.35</v>
      </c>
      <c r="R28" s="45">
        <f>E28+F28+G28+H28+I28+J28+K28+L28+M28+N28+O28+P28+Q28</f>
        <v>969.95</v>
      </c>
      <c r="S28" s="304">
        <f t="shared" si="1"/>
        <v>12</v>
      </c>
      <c r="T28" s="305"/>
      <c r="U28" s="308">
        <f t="shared" si="2"/>
        <v>-203.02999999999997</v>
      </c>
    </row>
    <row r="29" spans="1:21" ht="12.75">
      <c r="A29" s="59">
        <v>24</v>
      </c>
      <c r="B29" s="302">
        <v>23</v>
      </c>
      <c r="C29" s="295" t="s">
        <v>175</v>
      </c>
      <c r="D29" s="297" t="s">
        <v>246</v>
      </c>
      <c r="E29" s="184">
        <v>81.77</v>
      </c>
      <c r="F29" s="184">
        <v>52.64</v>
      </c>
      <c r="G29" s="186">
        <v>94.93</v>
      </c>
      <c r="H29" s="186">
        <v>85.39</v>
      </c>
      <c r="I29" s="186">
        <v>79.05</v>
      </c>
      <c r="J29" s="186">
        <v>88.27</v>
      </c>
      <c r="K29" s="186">
        <v>64.33</v>
      </c>
      <c r="L29" s="186">
        <v>106.84</v>
      </c>
      <c r="M29" s="186">
        <v>101.53</v>
      </c>
      <c r="N29" s="210">
        <v>47.18</v>
      </c>
      <c r="O29" s="288">
        <v>44.28</v>
      </c>
      <c r="P29" s="186">
        <v>88.14</v>
      </c>
      <c r="Q29" s="186">
        <v>75.52</v>
      </c>
      <c r="R29" s="45">
        <f>E29+F29+G29+H29+I29+J29+K29+L29+M29+N29+P29+Q29</f>
        <v>965.5899999999999</v>
      </c>
      <c r="S29" s="304">
        <f t="shared" si="1"/>
        <v>13</v>
      </c>
      <c r="T29" s="305"/>
      <c r="U29" s="308">
        <f t="shared" si="2"/>
        <v>-207.3900000000001</v>
      </c>
    </row>
    <row r="30" spans="1:21" ht="12.75">
      <c r="A30" s="59">
        <v>25</v>
      </c>
      <c r="B30" s="302">
        <v>24</v>
      </c>
      <c r="C30" s="296" t="s">
        <v>290</v>
      </c>
      <c r="D30" s="298" t="s">
        <v>291</v>
      </c>
      <c r="E30" s="184">
        <v>78.5</v>
      </c>
      <c r="F30" s="184">
        <v>71.89</v>
      </c>
      <c r="G30" s="186">
        <v>75.97</v>
      </c>
      <c r="H30" s="186">
        <v>74.08</v>
      </c>
      <c r="I30" s="186">
        <v>77.94</v>
      </c>
      <c r="J30" s="186">
        <v>71.33</v>
      </c>
      <c r="K30" s="186">
        <v>80.28</v>
      </c>
      <c r="L30" s="186">
        <v>102.67</v>
      </c>
      <c r="M30" s="186">
        <v>95.53</v>
      </c>
      <c r="N30" s="287">
        <v>56.73</v>
      </c>
      <c r="O30" s="186">
        <v>59.63</v>
      </c>
      <c r="P30" s="186">
        <v>101</v>
      </c>
      <c r="Q30" s="186">
        <v>74.42</v>
      </c>
      <c r="R30" s="45">
        <f>E30+F30+G30+H30+I30+J30+K30+L30+M30+O30+P30+Q30</f>
        <v>963.2399999999999</v>
      </c>
      <c r="S30" s="304">
        <f t="shared" si="1"/>
        <v>13</v>
      </c>
      <c r="T30" s="305">
        <v>3</v>
      </c>
      <c r="U30" s="308">
        <f t="shared" si="2"/>
        <v>-209.74000000000012</v>
      </c>
    </row>
    <row r="31" spans="1:21" ht="12.75">
      <c r="A31" s="59">
        <v>26</v>
      </c>
      <c r="B31" s="302">
        <v>29</v>
      </c>
      <c r="C31" s="295" t="s">
        <v>236</v>
      </c>
      <c r="D31" s="297" t="s">
        <v>10</v>
      </c>
      <c r="E31" s="184"/>
      <c r="F31" s="184">
        <v>69.54</v>
      </c>
      <c r="G31" s="186">
        <v>96.55</v>
      </c>
      <c r="H31" s="186">
        <v>71.22</v>
      </c>
      <c r="I31" s="186">
        <v>82.66</v>
      </c>
      <c r="J31" s="186">
        <v>85.71</v>
      </c>
      <c r="K31" s="186">
        <v>80.87</v>
      </c>
      <c r="L31" s="186">
        <v>117.65</v>
      </c>
      <c r="M31" s="186">
        <v>108.95</v>
      </c>
      <c r="N31" s="210">
        <v>46.93</v>
      </c>
      <c r="O31" s="186">
        <v>61.75</v>
      </c>
      <c r="P31" s="186">
        <v>68.86</v>
      </c>
      <c r="Q31" s="186">
        <v>71.6</v>
      </c>
      <c r="R31" s="45">
        <f>E31+F31+G31+H31+I31+J31+K31+L31+M31+N31+O31+P31+Q31</f>
        <v>962.2900000000001</v>
      </c>
      <c r="S31" s="304">
        <f t="shared" si="1"/>
        <v>12</v>
      </c>
      <c r="T31" s="305"/>
      <c r="U31" s="308">
        <f t="shared" si="2"/>
        <v>-210.68999999999994</v>
      </c>
    </row>
    <row r="32" spans="1:21" ht="12.75">
      <c r="A32" s="59">
        <v>27</v>
      </c>
      <c r="B32" s="302">
        <v>30</v>
      </c>
      <c r="C32" s="295" t="s">
        <v>72</v>
      </c>
      <c r="D32" s="297" t="s">
        <v>10</v>
      </c>
      <c r="E32" s="184">
        <v>88.12</v>
      </c>
      <c r="F32" s="184">
        <v>55.93</v>
      </c>
      <c r="G32" s="186">
        <v>97.57</v>
      </c>
      <c r="H32" s="186">
        <v>72.03</v>
      </c>
      <c r="I32" s="186"/>
      <c r="J32" s="186">
        <v>89.75</v>
      </c>
      <c r="K32" s="186">
        <v>77.05</v>
      </c>
      <c r="L32" s="186">
        <v>115.55</v>
      </c>
      <c r="M32" s="186">
        <v>113.25</v>
      </c>
      <c r="N32" s="210">
        <v>52.09</v>
      </c>
      <c r="O32" s="186">
        <v>51.55</v>
      </c>
      <c r="P32" s="186">
        <v>71</v>
      </c>
      <c r="Q32" s="186">
        <v>75.68</v>
      </c>
      <c r="R32" s="45">
        <f>E32+F32+G32+H32+I32+J32+K32+L32+M32+N32+O32+P32+Q32</f>
        <v>959.5699999999999</v>
      </c>
      <c r="S32" s="304">
        <f t="shared" si="1"/>
        <v>12</v>
      </c>
      <c r="T32" s="305"/>
      <c r="U32" s="308">
        <f t="shared" si="2"/>
        <v>-213.41000000000008</v>
      </c>
    </row>
    <row r="33" spans="1:21" ht="12.75">
      <c r="A33" s="59">
        <v>28</v>
      </c>
      <c r="B33" s="302">
        <v>33</v>
      </c>
      <c r="C33" s="295" t="s">
        <v>375</v>
      </c>
      <c r="D33" s="297" t="s">
        <v>15</v>
      </c>
      <c r="E33" s="184">
        <v>70.22</v>
      </c>
      <c r="F33" s="184">
        <v>89.73</v>
      </c>
      <c r="G33" s="186">
        <v>90.88</v>
      </c>
      <c r="H33" s="186">
        <v>79.1</v>
      </c>
      <c r="I33" s="186">
        <v>85.37</v>
      </c>
      <c r="J33" s="186">
        <v>85.46</v>
      </c>
      <c r="K33" s="186">
        <v>82.29</v>
      </c>
      <c r="L33" s="186">
        <v>115.42</v>
      </c>
      <c r="M33" s="186">
        <v>109.34</v>
      </c>
      <c r="N33" s="210">
        <v>57.66</v>
      </c>
      <c r="O33" s="186"/>
      <c r="P33" s="186">
        <v>92.43</v>
      </c>
      <c r="Q33" s="186"/>
      <c r="R33" s="45">
        <f>E33+F33+G33+H33+I33+J33+K33+L33+M33+N33+O33+P33+Q33</f>
        <v>957.8999999999999</v>
      </c>
      <c r="S33" s="304">
        <f t="shared" si="1"/>
        <v>11</v>
      </c>
      <c r="T33" s="305">
        <v>2</v>
      </c>
      <c r="U33" s="308">
        <f t="shared" si="2"/>
        <v>-215.08000000000015</v>
      </c>
    </row>
    <row r="34" spans="1:21" ht="12.75">
      <c r="A34" s="59">
        <v>29</v>
      </c>
      <c r="B34" s="302">
        <v>22</v>
      </c>
      <c r="C34" s="295" t="s">
        <v>22</v>
      </c>
      <c r="D34" s="297" t="s">
        <v>23</v>
      </c>
      <c r="E34" s="184">
        <v>71.01</v>
      </c>
      <c r="F34" s="184">
        <v>67.2</v>
      </c>
      <c r="G34" s="186">
        <v>89.57</v>
      </c>
      <c r="H34" s="186">
        <v>74.74</v>
      </c>
      <c r="I34" s="186">
        <v>77.44</v>
      </c>
      <c r="J34" s="186">
        <v>81.84</v>
      </c>
      <c r="K34" s="186">
        <v>76.1</v>
      </c>
      <c r="L34" s="186">
        <v>117.02</v>
      </c>
      <c r="M34" s="186">
        <v>109.18</v>
      </c>
      <c r="N34" s="210">
        <v>54.08</v>
      </c>
      <c r="O34" s="186">
        <v>59.65</v>
      </c>
      <c r="P34" s="288">
        <v>46</v>
      </c>
      <c r="Q34" s="186">
        <v>71.17</v>
      </c>
      <c r="R34" s="45">
        <f>E34+F34+G34+H34+I34+J34+K34+L34+M34+N34+O34+Q34</f>
        <v>948.9999999999999</v>
      </c>
      <c r="S34" s="304">
        <f t="shared" si="1"/>
        <v>13</v>
      </c>
      <c r="T34" s="305"/>
      <c r="U34" s="308">
        <f t="shared" si="2"/>
        <v>-223.98000000000013</v>
      </c>
    </row>
    <row r="35" spans="1:21" ht="12.75">
      <c r="A35" s="59">
        <v>30</v>
      </c>
      <c r="B35" s="302">
        <v>35</v>
      </c>
      <c r="C35" s="295" t="s">
        <v>134</v>
      </c>
      <c r="D35" s="297" t="s">
        <v>20</v>
      </c>
      <c r="E35" s="184">
        <v>75.45</v>
      </c>
      <c r="F35" s="184">
        <v>65.79</v>
      </c>
      <c r="G35" s="186">
        <v>96.55</v>
      </c>
      <c r="H35" s="186">
        <v>79.79</v>
      </c>
      <c r="I35" s="186">
        <v>97.66</v>
      </c>
      <c r="J35" s="186">
        <v>86.99</v>
      </c>
      <c r="K35" s="186"/>
      <c r="L35" s="186">
        <v>111.76</v>
      </c>
      <c r="M35" s="186">
        <v>97.54</v>
      </c>
      <c r="N35" s="210">
        <v>68.97</v>
      </c>
      <c r="O35" s="186"/>
      <c r="P35" s="186">
        <v>90.29</v>
      </c>
      <c r="Q35" s="186">
        <v>76.99</v>
      </c>
      <c r="R35" s="45">
        <f>E35+F35+G35+H35+I35+J35+K35+L35+M35+N35+O35+P35+Q35</f>
        <v>947.78</v>
      </c>
      <c r="S35" s="304">
        <f t="shared" si="1"/>
        <v>11</v>
      </c>
      <c r="T35" s="305">
        <v>2</v>
      </c>
      <c r="U35" s="308">
        <f t="shared" si="2"/>
        <v>-225.20000000000005</v>
      </c>
    </row>
    <row r="36" spans="1:21" ht="12.75">
      <c r="A36" s="59">
        <v>31</v>
      </c>
      <c r="B36" s="302">
        <v>31</v>
      </c>
      <c r="C36" s="296" t="s">
        <v>101</v>
      </c>
      <c r="D36" s="298" t="s">
        <v>102</v>
      </c>
      <c r="E36" s="184">
        <v>61.53</v>
      </c>
      <c r="F36" s="184">
        <v>101</v>
      </c>
      <c r="G36" s="186">
        <v>70.33</v>
      </c>
      <c r="H36" s="186">
        <v>54.2</v>
      </c>
      <c r="I36" s="186">
        <v>73.46</v>
      </c>
      <c r="J36" s="186">
        <v>72.92</v>
      </c>
      <c r="K36" s="186">
        <v>82.39</v>
      </c>
      <c r="L36" s="186">
        <v>106.59</v>
      </c>
      <c r="M36" s="186">
        <v>92.64</v>
      </c>
      <c r="N36" s="287">
        <v>43.61</v>
      </c>
      <c r="O36" s="186">
        <v>70.61</v>
      </c>
      <c r="P36" s="186">
        <v>90.29</v>
      </c>
      <c r="Q36" s="186">
        <v>59.09</v>
      </c>
      <c r="R36" s="45">
        <f>E36+F36+G36+H36+I36+J36+K36+L36+M36+O36+P36+Q36</f>
        <v>935.0500000000001</v>
      </c>
      <c r="S36" s="304">
        <f t="shared" si="1"/>
        <v>13</v>
      </c>
      <c r="T36" s="305">
        <v>4</v>
      </c>
      <c r="U36" s="308">
        <f t="shared" si="2"/>
        <v>-237.92999999999995</v>
      </c>
    </row>
    <row r="37" spans="1:21" ht="12.75">
      <c r="A37" s="59">
        <v>32</v>
      </c>
      <c r="B37" s="302">
        <v>25</v>
      </c>
      <c r="C37" s="294" t="s">
        <v>98</v>
      </c>
      <c r="D37" s="299" t="s">
        <v>281</v>
      </c>
      <c r="E37" s="184">
        <v>69.25</v>
      </c>
      <c r="F37" s="184">
        <v>86.45</v>
      </c>
      <c r="G37" s="186">
        <v>82.88</v>
      </c>
      <c r="H37" s="186">
        <v>78.29</v>
      </c>
      <c r="I37" s="186">
        <v>84.19</v>
      </c>
      <c r="J37" s="186">
        <v>76.22</v>
      </c>
      <c r="K37" s="186">
        <v>67</v>
      </c>
      <c r="L37" s="186">
        <v>101.04</v>
      </c>
      <c r="M37" s="186">
        <v>93.29</v>
      </c>
      <c r="N37" s="210">
        <v>57.29</v>
      </c>
      <c r="O37" s="288">
        <v>49.69</v>
      </c>
      <c r="P37" s="186">
        <v>66</v>
      </c>
      <c r="Q37" s="186">
        <v>68.99</v>
      </c>
      <c r="R37" s="45">
        <f>E37+F37+G37+H37+I37+J37+K37+L37+M37+N37+P37+Q37</f>
        <v>930.8899999999999</v>
      </c>
      <c r="S37" s="304">
        <f t="shared" si="1"/>
        <v>13</v>
      </c>
      <c r="T37" s="305">
        <v>1</v>
      </c>
      <c r="U37" s="308">
        <f t="shared" si="2"/>
        <v>-242.09000000000015</v>
      </c>
    </row>
    <row r="38" spans="1:21" ht="12.75">
      <c r="A38" s="59">
        <v>33</v>
      </c>
      <c r="B38" s="302">
        <v>34</v>
      </c>
      <c r="C38" s="296" t="s">
        <v>227</v>
      </c>
      <c r="D38" s="298" t="s">
        <v>320</v>
      </c>
      <c r="E38" s="184"/>
      <c r="F38" s="184">
        <v>77.06</v>
      </c>
      <c r="G38" s="186">
        <v>87.18</v>
      </c>
      <c r="H38" s="186">
        <v>63.13</v>
      </c>
      <c r="I38" s="186">
        <v>84.11</v>
      </c>
      <c r="J38" s="186">
        <v>79</v>
      </c>
      <c r="K38" s="186">
        <v>82.39</v>
      </c>
      <c r="L38" s="186">
        <v>110.98</v>
      </c>
      <c r="M38" s="186">
        <v>96.49</v>
      </c>
      <c r="N38" s="210">
        <v>49.84</v>
      </c>
      <c r="O38" s="186">
        <v>62.74</v>
      </c>
      <c r="P38" s="186">
        <v>56.71</v>
      </c>
      <c r="Q38" s="186">
        <v>68.73</v>
      </c>
      <c r="R38" s="45">
        <f>E38+F38+G38+H38+I38+J38+K38+L38+M38+N38+O38+P38+Q38</f>
        <v>918.3600000000001</v>
      </c>
      <c r="S38" s="304">
        <f t="shared" si="1"/>
        <v>12</v>
      </c>
      <c r="T38" s="305">
        <v>2</v>
      </c>
      <c r="U38" s="308">
        <f t="shared" si="2"/>
        <v>-254.6199999999999</v>
      </c>
    </row>
    <row r="39" spans="1:21" ht="12.75">
      <c r="A39" s="59">
        <v>34</v>
      </c>
      <c r="B39" s="302">
        <v>27</v>
      </c>
      <c r="C39" s="295" t="s">
        <v>183</v>
      </c>
      <c r="D39" s="297" t="s">
        <v>10</v>
      </c>
      <c r="E39" s="184">
        <v>74.59</v>
      </c>
      <c r="F39" s="184">
        <v>70.01</v>
      </c>
      <c r="G39" s="186">
        <v>90.31</v>
      </c>
      <c r="H39" s="186">
        <v>72.12</v>
      </c>
      <c r="I39" s="186">
        <v>81.86</v>
      </c>
      <c r="J39" s="186">
        <v>77.5</v>
      </c>
      <c r="K39" s="186">
        <v>67.34</v>
      </c>
      <c r="L39" s="186">
        <v>105.18</v>
      </c>
      <c r="M39" s="186">
        <v>97.25</v>
      </c>
      <c r="N39" s="210">
        <v>55.52</v>
      </c>
      <c r="O39" s="288">
        <v>48.57</v>
      </c>
      <c r="P39" s="186">
        <v>56.71</v>
      </c>
      <c r="Q39" s="186">
        <v>68.6</v>
      </c>
      <c r="R39" s="45">
        <f>E39+F39+G39+H39+I39+J39+K39+L39+M39+N39+P39+Q39</f>
        <v>916.9900000000001</v>
      </c>
      <c r="S39" s="304">
        <f t="shared" si="1"/>
        <v>13</v>
      </c>
      <c r="T39" s="305"/>
      <c r="U39" s="308">
        <f t="shared" si="2"/>
        <v>-255.9899999999999</v>
      </c>
    </row>
    <row r="40" spans="1:21" ht="12.75">
      <c r="A40" s="59">
        <v>35</v>
      </c>
      <c r="B40" s="302">
        <v>32</v>
      </c>
      <c r="C40" s="296" t="s">
        <v>376</v>
      </c>
      <c r="D40" s="298" t="s">
        <v>321</v>
      </c>
      <c r="E40" s="184">
        <v>75.01</v>
      </c>
      <c r="F40" s="184">
        <v>55.93</v>
      </c>
      <c r="G40" s="186">
        <v>82.86</v>
      </c>
      <c r="H40" s="186"/>
      <c r="I40" s="186">
        <v>78.43</v>
      </c>
      <c r="J40" s="186">
        <v>85.86</v>
      </c>
      <c r="K40" s="186">
        <v>82.79</v>
      </c>
      <c r="L40" s="186">
        <v>115.57</v>
      </c>
      <c r="M40" s="186">
        <v>109.17</v>
      </c>
      <c r="N40" s="210">
        <v>67.21</v>
      </c>
      <c r="O40" s="186">
        <v>56.65</v>
      </c>
      <c r="P40" s="186">
        <v>37.43</v>
      </c>
      <c r="Q40" s="186">
        <v>68.86</v>
      </c>
      <c r="R40" s="45">
        <f>E40+F40+G40+H40+I40+J40+K40+L40+M40+N40+O40+P40+Q40</f>
        <v>915.77</v>
      </c>
      <c r="S40" s="304">
        <f t="shared" si="1"/>
        <v>12</v>
      </c>
      <c r="T40" s="305">
        <v>3</v>
      </c>
      <c r="U40" s="308">
        <f t="shared" si="2"/>
        <v>-257.21000000000004</v>
      </c>
    </row>
    <row r="41" spans="1:21" ht="12.75">
      <c r="A41" s="59">
        <v>36</v>
      </c>
      <c r="B41" s="302">
        <v>39</v>
      </c>
      <c r="C41" s="296" t="s">
        <v>276</v>
      </c>
      <c r="D41" s="298" t="s">
        <v>277</v>
      </c>
      <c r="E41" s="184">
        <v>78.71</v>
      </c>
      <c r="F41" s="184">
        <v>57.81</v>
      </c>
      <c r="G41" s="186">
        <v>86.07</v>
      </c>
      <c r="H41" s="186">
        <v>66.42</v>
      </c>
      <c r="I41" s="186"/>
      <c r="J41" s="186">
        <v>71.98</v>
      </c>
      <c r="K41" s="186">
        <v>73.34</v>
      </c>
      <c r="L41" s="186">
        <v>106.18</v>
      </c>
      <c r="M41" s="186">
        <v>95.53</v>
      </c>
      <c r="N41" s="210">
        <v>49.94</v>
      </c>
      <c r="O41" s="186">
        <v>51.25</v>
      </c>
      <c r="P41" s="186">
        <v>98.86</v>
      </c>
      <c r="Q41" s="186">
        <v>79.4</v>
      </c>
      <c r="R41" s="45">
        <f>E41+F41+G41+H41+I41+J41+K41+L41+M41+N41+O41+P41+Q41</f>
        <v>915.49</v>
      </c>
      <c r="S41" s="304">
        <f t="shared" si="1"/>
        <v>12</v>
      </c>
      <c r="T41" s="305">
        <v>3</v>
      </c>
      <c r="U41" s="308">
        <f t="shared" si="2"/>
        <v>-257.49</v>
      </c>
    </row>
    <row r="42" spans="1:21" ht="12.75">
      <c r="A42" s="59">
        <v>37</v>
      </c>
      <c r="B42" s="302">
        <v>41</v>
      </c>
      <c r="C42" s="295" t="s">
        <v>125</v>
      </c>
      <c r="D42" s="297" t="s">
        <v>43</v>
      </c>
      <c r="E42" s="184">
        <v>108.33</v>
      </c>
      <c r="F42" s="184">
        <v>62.97</v>
      </c>
      <c r="G42" s="186">
        <v>112.96</v>
      </c>
      <c r="H42" s="186">
        <v>88.8</v>
      </c>
      <c r="I42" s="186">
        <v>109.1</v>
      </c>
      <c r="J42" s="186">
        <v>91.06</v>
      </c>
      <c r="K42" s="186">
        <v>61.03</v>
      </c>
      <c r="L42" s="186"/>
      <c r="M42" s="186"/>
      <c r="N42" s="210">
        <v>64.92</v>
      </c>
      <c r="O42" s="186"/>
      <c r="P42" s="186">
        <v>84.57</v>
      </c>
      <c r="Q42" s="186">
        <v>98.67</v>
      </c>
      <c r="R42" s="45">
        <f>E42+F42+G42+H42+I42+J42+K42+L42+M42+N42+O42+P42+Q42</f>
        <v>882.41</v>
      </c>
      <c r="S42" s="304">
        <f t="shared" si="1"/>
        <v>10</v>
      </c>
      <c r="T42" s="305">
        <v>4</v>
      </c>
      <c r="U42" s="308">
        <f t="shared" si="2"/>
        <v>-290.57000000000005</v>
      </c>
    </row>
    <row r="43" spans="1:21" ht="12.75">
      <c r="A43" s="59">
        <v>38</v>
      </c>
      <c r="B43" s="302">
        <v>38</v>
      </c>
      <c r="C43" s="296" t="s">
        <v>226</v>
      </c>
      <c r="D43" s="296" t="s">
        <v>120</v>
      </c>
      <c r="E43" s="184">
        <v>57.97</v>
      </c>
      <c r="F43" s="184">
        <v>61.56</v>
      </c>
      <c r="G43" s="186">
        <v>75.89</v>
      </c>
      <c r="H43" s="186">
        <v>57.44</v>
      </c>
      <c r="I43" s="186">
        <v>70.03</v>
      </c>
      <c r="J43" s="186">
        <v>71.36</v>
      </c>
      <c r="K43" s="186">
        <v>72.6</v>
      </c>
      <c r="L43" s="186">
        <v>103.07</v>
      </c>
      <c r="M43" s="186">
        <v>92.18</v>
      </c>
      <c r="N43" s="210">
        <v>54.38</v>
      </c>
      <c r="O43" s="288">
        <v>46.91</v>
      </c>
      <c r="P43" s="186">
        <v>87.43</v>
      </c>
      <c r="Q43" s="186">
        <v>60.34</v>
      </c>
      <c r="R43" s="45">
        <f>E43+F43+G43+H43+I43+J43+K43+L43+M43+N43+P43+Q43</f>
        <v>864.2500000000001</v>
      </c>
      <c r="S43" s="304">
        <f t="shared" si="1"/>
        <v>13</v>
      </c>
      <c r="T43" s="305"/>
      <c r="U43" s="308">
        <f t="shared" si="2"/>
        <v>-308.7299999999999</v>
      </c>
    </row>
    <row r="44" spans="1:21" ht="12.75">
      <c r="A44" s="59">
        <v>39</v>
      </c>
      <c r="B44" s="302">
        <v>36</v>
      </c>
      <c r="C44" s="296" t="s">
        <v>219</v>
      </c>
      <c r="D44" s="296" t="s">
        <v>377</v>
      </c>
      <c r="E44" s="184">
        <v>61.99</v>
      </c>
      <c r="F44" s="184">
        <v>69.54</v>
      </c>
      <c r="G44" s="186">
        <v>80.65</v>
      </c>
      <c r="H44" s="186">
        <v>50.01</v>
      </c>
      <c r="I44" s="186">
        <v>71.01</v>
      </c>
      <c r="J44" s="186">
        <v>75.91</v>
      </c>
      <c r="K44" s="186">
        <v>70.82</v>
      </c>
      <c r="L44" s="186">
        <v>104.33</v>
      </c>
      <c r="M44" s="186">
        <v>101.04</v>
      </c>
      <c r="N44" s="287">
        <v>49.48</v>
      </c>
      <c r="O44" s="186">
        <v>54.71</v>
      </c>
      <c r="P44" s="186">
        <v>49.57</v>
      </c>
      <c r="Q44" s="186">
        <v>67.2</v>
      </c>
      <c r="R44" s="45">
        <f>E44+F44+G44+H44+I44+J44+K44+L44+M44+O44+P44+Q44</f>
        <v>856.7800000000001</v>
      </c>
      <c r="S44" s="304">
        <f t="shared" si="1"/>
        <v>13</v>
      </c>
      <c r="T44" s="305">
        <v>1</v>
      </c>
      <c r="U44" s="308">
        <f t="shared" si="2"/>
        <v>-316.19999999999993</v>
      </c>
    </row>
    <row r="45" spans="1:21" ht="12.75">
      <c r="A45" s="59">
        <v>40</v>
      </c>
      <c r="B45" s="302">
        <v>42</v>
      </c>
      <c r="C45" s="295" t="s">
        <v>288</v>
      </c>
      <c r="D45" s="295" t="s">
        <v>445</v>
      </c>
      <c r="E45" s="184">
        <v>73.46</v>
      </c>
      <c r="F45" s="184">
        <v>72.83</v>
      </c>
      <c r="G45" s="186">
        <v>76.96</v>
      </c>
      <c r="H45" s="186">
        <v>76.26</v>
      </c>
      <c r="I45" s="186">
        <v>78.02</v>
      </c>
      <c r="J45" s="186">
        <v>75.51</v>
      </c>
      <c r="K45" s="186">
        <v>64.65</v>
      </c>
      <c r="L45" s="186"/>
      <c r="M45" s="186">
        <v>96.05</v>
      </c>
      <c r="N45" s="210">
        <v>54.62</v>
      </c>
      <c r="O45" s="186">
        <v>46.09</v>
      </c>
      <c r="P45" s="186">
        <v>66.71</v>
      </c>
      <c r="Q45" s="186">
        <v>72.32</v>
      </c>
      <c r="R45" s="45">
        <f aca="true" t="shared" si="3" ref="R45:R108">E45+F45+G45+H45+I45+J45+K45+L45+M45+N45+O45+P45+Q45</f>
        <v>853.48</v>
      </c>
      <c r="S45" s="304">
        <f t="shared" si="1"/>
        <v>12</v>
      </c>
      <c r="T45" s="305"/>
      <c r="U45" s="308">
        <f t="shared" si="2"/>
        <v>-319.5</v>
      </c>
    </row>
    <row r="46" spans="1:21" ht="12.75">
      <c r="A46" s="59">
        <v>41</v>
      </c>
      <c r="B46" s="302">
        <v>37</v>
      </c>
      <c r="C46" s="295" t="s">
        <v>30</v>
      </c>
      <c r="D46" s="295" t="s">
        <v>17</v>
      </c>
      <c r="E46" s="184">
        <v>69.91</v>
      </c>
      <c r="F46" s="184">
        <v>79.87</v>
      </c>
      <c r="G46" s="186">
        <v>87.99</v>
      </c>
      <c r="H46" s="186">
        <v>61.39</v>
      </c>
      <c r="I46" s="186">
        <v>83.12</v>
      </c>
      <c r="J46" s="186">
        <v>81.97</v>
      </c>
      <c r="K46" s="186">
        <v>65.91</v>
      </c>
      <c r="L46" s="186">
        <v>105.82</v>
      </c>
      <c r="M46" s="186">
        <v>91.53</v>
      </c>
      <c r="N46" s="210">
        <v>54.94</v>
      </c>
      <c r="O46" s="186">
        <v>49.61</v>
      </c>
      <c r="P46" s="186"/>
      <c r="Q46" s="186"/>
      <c r="R46" s="45">
        <f t="shared" si="3"/>
        <v>832.0600000000001</v>
      </c>
      <c r="S46" s="304">
        <f t="shared" si="1"/>
        <v>11</v>
      </c>
      <c r="T46" s="305"/>
      <c r="U46" s="308">
        <f t="shared" si="2"/>
        <v>-340.91999999999996</v>
      </c>
    </row>
    <row r="47" spans="1:21" ht="12.75">
      <c r="A47" s="59">
        <v>42</v>
      </c>
      <c r="B47" s="302">
        <v>43</v>
      </c>
      <c r="C47" s="295" t="s">
        <v>174</v>
      </c>
      <c r="D47" s="295" t="s">
        <v>28</v>
      </c>
      <c r="E47" s="184">
        <v>68.72</v>
      </c>
      <c r="F47" s="184">
        <v>58.28</v>
      </c>
      <c r="G47" s="186">
        <v>86.48</v>
      </c>
      <c r="H47" s="186">
        <v>70.73</v>
      </c>
      <c r="I47" s="186"/>
      <c r="J47" s="186">
        <v>85.28</v>
      </c>
      <c r="K47" s="186">
        <v>77.93</v>
      </c>
      <c r="L47" s="186">
        <v>117.36</v>
      </c>
      <c r="M47" s="186">
        <v>100.72</v>
      </c>
      <c r="N47" s="210">
        <v>48.05</v>
      </c>
      <c r="O47" s="186">
        <v>64.3</v>
      </c>
      <c r="P47" s="186">
        <v>37.43</v>
      </c>
      <c r="Q47" s="186"/>
      <c r="R47" s="45">
        <f t="shared" si="3"/>
        <v>815.2799999999999</v>
      </c>
      <c r="S47" s="304">
        <f t="shared" si="1"/>
        <v>11</v>
      </c>
      <c r="T47" s="305"/>
      <c r="U47" s="308">
        <f t="shared" si="2"/>
        <v>-357.70000000000016</v>
      </c>
    </row>
    <row r="48" spans="1:21" ht="12.75">
      <c r="A48" s="59">
        <v>43</v>
      </c>
      <c r="B48" s="302">
        <v>49</v>
      </c>
      <c r="C48" s="296" t="s">
        <v>148</v>
      </c>
      <c r="D48" s="296" t="s">
        <v>149</v>
      </c>
      <c r="E48" s="184">
        <v>63.42</v>
      </c>
      <c r="F48" s="184">
        <v>66.73</v>
      </c>
      <c r="G48" s="186">
        <v>67.79</v>
      </c>
      <c r="H48" s="186">
        <v>65.17</v>
      </c>
      <c r="I48" s="186">
        <v>70.29</v>
      </c>
      <c r="J48" s="186">
        <v>64.39</v>
      </c>
      <c r="K48" s="186">
        <v>69.41</v>
      </c>
      <c r="L48" s="186">
        <v>90.58</v>
      </c>
      <c r="M48" s="186"/>
      <c r="N48" s="210">
        <v>56.32</v>
      </c>
      <c r="O48" s="186">
        <v>44.76</v>
      </c>
      <c r="P48" s="186">
        <v>80.29</v>
      </c>
      <c r="Q48" s="186">
        <v>58.71</v>
      </c>
      <c r="R48" s="45">
        <f t="shared" si="3"/>
        <v>797.8600000000001</v>
      </c>
      <c r="S48" s="304">
        <f t="shared" si="1"/>
        <v>12</v>
      </c>
      <c r="T48" s="305">
        <v>3</v>
      </c>
      <c r="U48" s="308">
        <f t="shared" si="2"/>
        <v>-375.1199999999999</v>
      </c>
    </row>
    <row r="49" spans="1:21" ht="12.75">
      <c r="A49" s="59">
        <v>44</v>
      </c>
      <c r="B49" s="302">
        <v>46</v>
      </c>
      <c r="C49" s="295" t="s">
        <v>79</v>
      </c>
      <c r="D49" s="295" t="s">
        <v>80</v>
      </c>
      <c r="E49" s="184"/>
      <c r="F49" s="184">
        <v>81.28</v>
      </c>
      <c r="G49" s="186"/>
      <c r="H49" s="186">
        <v>77.86</v>
      </c>
      <c r="I49" s="186">
        <v>78.24</v>
      </c>
      <c r="J49" s="186">
        <v>82.23</v>
      </c>
      <c r="K49" s="186">
        <v>73.54</v>
      </c>
      <c r="L49" s="186">
        <v>107.14</v>
      </c>
      <c r="M49" s="186">
        <v>109.12</v>
      </c>
      <c r="N49" s="210">
        <v>68.33</v>
      </c>
      <c r="O49" s="186">
        <v>53.81</v>
      </c>
      <c r="P49" s="186">
        <v>66</v>
      </c>
      <c r="Q49" s="186"/>
      <c r="R49" s="45">
        <f t="shared" si="3"/>
        <v>797.5500000000002</v>
      </c>
      <c r="S49" s="304">
        <f t="shared" si="1"/>
        <v>10</v>
      </c>
      <c r="T49" s="305">
        <v>1</v>
      </c>
      <c r="U49" s="308">
        <f t="shared" si="2"/>
        <v>-375.42999999999984</v>
      </c>
    </row>
    <row r="50" spans="1:21" ht="12.75">
      <c r="A50" s="59">
        <v>45</v>
      </c>
      <c r="B50" s="302">
        <v>44</v>
      </c>
      <c r="C50" s="295" t="s">
        <v>9</v>
      </c>
      <c r="D50" s="295" t="s">
        <v>418</v>
      </c>
      <c r="E50" s="184">
        <v>51.3</v>
      </c>
      <c r="F50" s="184">
        <v>75.18</v>
      </c>
      <c r="G50" s="186"/>
      <c r="H50" s="186">
        <v>63.62</v>
      </c>
      <c r="I50" s="186">
        <v>65.09</v>
      </c>
      <c r="J50" s="186">
        <v>68.74</v>
      </c>
      <c r="K50" s="186">
        <v>80.71</v>
      </c>
      <c r="L50" s="186">
        <v>90.58</v>
      </c>
      <c r="M50" s="186">
        <v>85.94</v>
      </c>
      <c r="N50" s="210">
        <v>52.33</v>
      </c>
      <c r="O50" s="186">
        <v>59.63</v>
      </c>
      <c r="P50" s="186">
        <v>45.29</v>
      </c>
      <c r="Q50" s="186">
        <v>46.36</v>
      </c>
      <c r="R50" s="45">
        <f t="shared" si="3"/>
        <v>784.77</v>
      </c>
      <c r="S50" s="304">
        <f t="shared" si="1"/>
        <v>12</v>
      </c>
      <c r="T50" s="305"/>
      <c r="U50" s="308">
        <f t="shared" si="2"/>
        <v>-388.21000000000004</v>
      </c>
    </row>
    <row r="51" spans="1:21" ht="12.75">
      <c r="A51" s="59">
        <v>46</v>
      </c>
      <c r="B51" s="302">
        <v>53</v>
      </c>
      <c r="C51" s="296" t="s">
        <v>218</v>
      </c>
      <c r="D51" s="296" t="s">
        <v>33</v>
      </c>
      <c r="E51" s="184">
        <v>69.06</v>
      </c>
      <c r="F51" s="184">
        <v>70.95</v>
      </c>
      <c r="G51" s="186">
        <v>85.5</v>
      </c>
      <c r="H51" s="186">
        <v>58.89</v>
      </c>
      <c r="I51" s="186">
        <v>70.46</v>
      </c>
      <c r="J51" s="186">
        <v>73.13</v>
      </c>
      <c r="K51" s="186"/>
      <c r="L51" s="186">
        <v>105.02</v>
      </c>
      <c r="M51" s="186"/>
      <c r="N51" s="210">
        <v>42.53</v>
      </c>
      <c r="O51" s="186">
        <v>54.32</v>
      </c>
      <c r="P51" s="186">
        <v>72.43</v>
      </c>
      <c r="Q51" s="186">
        <v>70.75</v>
      </c>
      <c r="R51" s="45">
        <f t="shared" si="3"/>
        <v>773.04</v>
      </c>
      <c r="S51" s="304">
        <f t="shared" si="1"/>
        <v>11</v>
      </c>
      <c r="T51" s="305">
        <v>1</v>
      </c>
      <c r="U51" s="308">
        <f t="shared" si="2"/>
        <v>-399.94000000000005</v>
      </c>
    </row>
    <row r="52" spans="1:21" ht="12.75">
      <c r="A52" s="59">
        <v>47</v>
      </c>
      <c r="B52" s="302">
        <v>52</v>
      </c>
      <c r="C52" s="295" t="s">
        <v>283</v>
      </c>
      <c r="D52" s="295" t="s">
        <v>280</v>
      </c>
      <c r="E52" s="184">
        <v>69.56</v>
      </c>
      <c r="F52" s="184">
        <v>63.91</v>
      </c>
      <c r="G52" s="186">
        <v>91.33</v>
      </c>
      <c r="H52" s="186">
        <v>54.54</v>
      </c>
      <c r="I52" s="186">
        <v>78.89</v>
      </c>
      <c r="J52" s="186">
        <v>77.75</v>
      </c>
      <c r="K52" s="186"/>
      <c r="L52" s="186"/>
      <c r="M52" s="186">
        <v>91.71</v>
      </c>
      <c r="N52" s="210">
        <v>48.66</v>
      </c>
      <c r="O52" s="186">
        <v>59.1</v>
      </c>
      <c r="P52" s="186">
        <v>58.86</v>
      </c>
      <c r="Q52" s="186">
        <v>66.95</v>
      </c>
      <c r="R52" s="45">
        <f t="shared" si="3"/>
        <v>761.2600000000001</v>
      </c>
      <c r="S52" s="304">
        <f t="shared" si="1"/>
        <v>11</v>
      </c>
      <c r="T52" s="305"/>
      <c r="U52" s="308">
        <f t="shared" si="2"/>
        <v>-411.7199999999999</v>
      </c>
    </row>
    <row r="53" spans="1:21" ht="12.75">
      <c r="A53" s="59">
        <v>48</v>
      </c>
      <c r="B53" s="302">
        <v>54</v>
      </c>
      <c r="C53" s="296" t="s">
        <v>137</v>
      </c>
      <c r="D53" s="296" t="s">
        <v>65</v>
      </c>
      <c r="E53" s="184">
        <v>61.71</v>
      </c>
      <c r="F53" s="184">
        <v>56.87</v>
      </c>
      <c r="G53" s="186"/>
      <c r="H53" s="186">
        <v>63.44</v>
      </c>
      <c r="I53" s="186">
        <v>75.32</v>
      </c>
      <c r="J53" s="186">
        <v>71.38</v>
      </c>
      <c r="K53" s="186">
        <v>80.03</v>
      </c>
      <c r="L53" s="186"/>
      <c r="M53" s="186">
        <v>92.68</v>
      </c>
      <c r="N53" s="210">
        <v>53.27</v>
      </c>
      <c r="O53" s="186">
        <v>71.84</v>
      </c>
      <c r="P53" s="186">
        <v>67.43</v>
      </c>
      <c r="Q53" s="186">
        <v>64.92</v>
      </c>
      <c r="R53" s="45">
        <f t="shared" si="3"/>
        <v>758.89</v>
      </c>
      <c r="S53" s="304">
        <f t="shared" si="1"/>
        <v>11</v>
      </c>
      <c r="T53" s="305"/>
      <c r="U53" s="308">
        <f t="shared" si="2"/>
        <v>-414.09000000000003</v>
      </c>
    </row>
    <row r="54" spans="1:21" ht="12.75">
      <c r="A54" s="59">
        <v>49</v>
      </c>
      <c r="B54" s="302">
        <v>50</v>
      </c>
      <c r="C54" s="296" t="s">
        <v>73</v>
      </c>
      <c r="D54" s="296" t="s">
        <v>278</v>
      </c>
      <c r="E54" s="184">
        <v>72.22</v>
      </c>
      <c r="F54" s="184">
        <v>53.11</v>
      </c>
      <c r="G54" s="186">
        <v>83.23</v>
      </c>
      <c r="H54" s="186">
        <v>69.15</v>
      </c>
      <c r="I54" s="186">
        <v>71.93</v>
      </c>
      <c r="J54" s="186">
        <v>69</v>
      </c>
      <c r="K54" s="186">
        <v>78.27</v>
      </c>
      <c r="L54" s="186"/>
      <c r="M54" s="186">
        <v>84.76</v>
      </c>
      <c r="N54" s="210">
        <v>58.06</v>
      </c>
      <c r="O54" s="186"/>
      <c r="P54" s="186">
        <v>42.43</v>
      </c>
      <c r="Q54" s="186">
        <v>75.68</v>
      </c>
      <c r="R54" s="45">
        <f t="shared" si="3"/>
        <v>757.8399999999999</v>
      </c>
      <c r="S54" s="304">
        <f t="shared" si="1"/>
        <v>11</v>
      </c>
      <c r="T54" s="305">
        <v>1</v>
      </c>
      <c r="U54" s="308">
        <f t="shared" si="2"/>
        <v>-415.1400000000001</v>
      </c>
    </row>
    <row r="55" spans="1:21" ht="12.75">
      <c r="A55" s="59">
        <v>50</v>
      </c>
      <c r="B55" s="302">
        <v>45</v>
      </c>
      <c r="C55" s="295" t="s">
        <v>176</v>
      </c>
      <c r="D55" s="295" t="s">
        <v>10</v>
      </c>
      <c r="E55" s="184">
        <v>115</v>
      </c>
      <c r="F55" s="184">
        <v>82.69</v>
      </c>
      <c r="G55" s="186">
        <v>116.33</v>
      </c>
      <c r="H55" s="186"/>
      <c r="I55" s="186">
        <v>97.3</v>
      </c>
      <c r="J55" s="186">
        <v>102.63</v>
      </c>
      <c r="K55" s="186"/>
      <c r="L55" s="186"/>
      <c r="M55" s="186"/>
      <c r="N55" s="210">
        <v>61.12</v>
      </c>
      <c r="O55" s="186">
        <v>61.69</v>
      </c>
      <c r="P55" s="186"/>
      <c r="Q55" s="186">
        <v>101.58</v>
      </c>
      <c r="R55" s="45">
        <f t="shared" si="3"/>
        <v>738.34</v>
      </c>
      <c r="S55" s="304">
        <f t="shared" si="1"/>
        <v>8</v>
      </c>
      <c r="T55" s="305">
        <v>5</v>
      </c>
      <c r="U55" s="308">
        <f t="shared" si="2"/>
        <v>-434.64</v>
      </c>
    </row>
    <row r="56" spans="1:21" ht="12.75">
      <c r="A56" s="59">
        <v>51</v>
      </c>
      <c r="B56" s="302">
        <v>47</v>
      </c>
      <c r="C56" s="295" t="s">
        <v>127</v>
      </c>
      <c r="D56" s="295" t="s">
        <v>20</v>
      </c>
      <c r="E56" s="184">
        <v>87</v>
      </c>
      <c r="F56" s="184">
        <v>55.93</v>
      </c>
      <c r="G56" s="186">
        <v>109.91</v>
      </c>
      <c r="H56" s="186">
        <v>62.4</v>
      </c>
      <c r="I56" s="186">
        <v>78.27</v>
      </c>
      <c r="J56" s="186">
        <v>88.71</v>
      </c>
      <c r="K56" s="186"/>
      <c r="L56" s="186"/>
      <c r="M56" s="186">
        <v>97.81</v>
      </c>
      <c r="N56" s="210">
        <v>34.94</v>
      </c>
      <c r="O56" s="186">
        <v>32.11</v>
      </c>
      <c r="P56" s="186"/>
      <c r="Q56" s="186">
        <v>74.73</v>
      </c>
      <c r="R56" s="45">
        <f t="shared" si="3"/>
        <v>721.8100000000001</v>
      </c>
      <c r="S56" s="304">
        <f t="shared" si="1"/>
        <v>10</v>
      </c>
      <c r="T56" s="305"/>
      <c r="U56" s="308">
        <f t="shared" si="2"/>
        <v>-451.16999999999996</v>
      </c>
    </row>
    <row r="57" spans="1:21" ht="12.75">
      <c r="A57" s="59">
        <v>52</v>
      </c>
      <c r="B57" s="302">
        <v>48</v>
      </c>
      <c r="C57" s="295" t="s">
        <v>171</v>
      </c>
      <c r="D57" s="295" t="s">
        <v>10</v>
      </c>
      <c r="E57" s="184">
        <v>94.47</v>
      </c>
      <c r="F57" s="184">
        <v>52.17</v>
      </c>
      <c r="G57" s="186">
        <v>105.54</v>
      </c>
      <c r="H57" s="186">
        <v>82.72</v>
      </c>
      <c r="I57" s="186">
        <v>80.6</v>
      </c>
      <c r="J57" s="186">
        <v>97.28</v>
      </c>
      <c r="K57" s="186"/>
      <c r="L57" s="186"/>
      <c r="M57" s="186">
        <v>118.63</v>
      </c>
      <c r="N57" s="210"/>
      <c r="O57" s="186"/>
      <c r="P57" s="186"/>
      <c r="Q57" s="186">
        <v>86.2</v>
      </c>
      <c r="R57" s="45">
        <f t="shared" si="3"/>
        <v>717.61</v>
      </c>
      <c r="S57" s="304">
        <f t="shared" si="1"/>
        <v>8</v>
      </c>
      <c r="T57" s="305">
        <v>1</v>
      </c>
      <c r="U57" s="308">
        <f t="shared" si="2"/>
        <v>-455.37</v>
      </c>
    </row>
    <row r="58" spans="1:21" ht="12.75">
      <c r="A58" s="59">
        <v>53</v>
      </c>
      <c r="B58" s="302">
        <v>51</v>
      </c>
      <c r="C58" s="295" t="s">
        <v>235</v>
      </c>
      <c r="D58" s="295" t="s">
        <v>158</v>
      </c>
      <c r="E58" s="184">
        <v>87.52</v>
      </c>
      <c r="F58" s="184">
        <v>62.03</v>
      </c>
      <c r="G58" s="186">
        <v>104.37</v>
      </c>
      <c r="H58" s="186">
        <v>72.68</v>
      </c>
      <c r="I58" s="186">
        <v>100.75</v>
      </c>
      <c r="J58" s="186">
        <v>86.23</v>
      </c>
      <c r="K58" s="186"/>
      <c r="L58" s="186">
        <v>100.62</v>
      </c>
      <c r="M58" s="186">
        <v>100.8</v>
      </c>
      <c r="N58" s="210"/>
      <c r="O58" s="186"/>
      <c r="P58" s="186"/>
      <c r="Q58" s="186"/>
      <c r="R58" s="45">
        <f t="shared" si="3"/>
        <v>715</v>
      </c>
      <c r="S58" s="304">
        <f t="shared" si="1"/>
        <v>8</v>
      </c>
      <c r="T58" s="305">
        <v>1</v>
      </c>
      <c r="U58" s="308">
        <f t="shared" si="2"/>
        <v>-457.98</v>
      </c>
    </row>
    <row r="59" spans="1:21" ht="12.75">
      <c r="A59" s="59">
        <v>54</v>
      </c>
      <c r="B59" s="302">
        <v>58</v>
      </c>
      <c r="C59" s="295" t="s">
        <v>89</v>
      </c>
      <c r="D59" s="295" t="s">
        <v>10</v>
      </c>
      <c r="E59" s="184">
        <v>74.55</v>
      </c>
      <c r="F59" s="184">
        <v>78.93</v>
      </c>
      <c r="G59" s="186"/>
      <c r="H59" s="186">
        <v>73.92</v>
      </c>
      <c r="I59" s="186">
        <v>95.36</v>
      </c>
      <c r="J59" s="186">
        <v>86.12</v>
      </c>
      <c r="K59" s="186">
        <v>74.33</v>
      </c>
      <c r="L59" s="186"/>
      <c r="M59" s="186"/>
      <c r="N59" s="210">
        <v>65.42</v>
      </c>
      <c r="O59" s="186"/>
      <c r="P59" s="186">
        <v>74.57</v>
      </c>
      <c r="Q59" s="186">
        <v>77.16</v>
      </c>
      <c r="R59" s="45">
        <f t="shared" si="3"/>
        <v>700.36</v>
      </c>
      <c r="S59" s="304">
        <f t="shared" si="1"/>
        <v>9</v>
      </c>
      <c r="T59" s="305"/>
      <c r="U59" s="308">
        <f t="shared" si="2"/>
        <v>-472.62</v>
      </c>
    </row>
    <row r="60" spans="1:21" ht="12.75">
      <c r="A60" s="59">
        <v>55</v>
      </c>
      <c r="B60" s="302">
        <v>59</v>
      </c>
      <c r="C60" s="295" t="s">
        <v>79</v>
      </c>
      <c r="D60" s="295" t="s">
        <v>10</v>
      </c>
      <c r="E60" s="184"/>
      <c r="F60" s="184">
        <v>69.54</v>
      </c>
      <c r="G60" s="186">
        <v>87.32</v>
      </c>
      <c r="H60" s="186">
        <v>70.87</v>
      </c>
      <c r="I60" s="186">
        <v>89.92</v>
      </c>
      <c r="J60" s="186">
        <v>85.69</v>
      </c>
      <c r="K60" s="186"/>
      <c r="L60" s="186"/>
      <c r="M60" s="186">
        <v>105.01</v>
      </c>
      <c r="N60" s="210">
        <v>71.24</v>
      </c>
      <c r="O60" s="186">
        <v>45.06</v>
      </c>
      <c r="P60" s="186">
        <v>68.86</v>
      </c>
      <c r="Q60" s="186"/>
      <c r="R60" s="45">
        <f t="shared" si="3"/>
        <v>693.5100000000001</v>
      </c>
      <c r="S60" s="304">
        <f t="shared" si="1"/>
        <v>9</v>
      </c>
      <c r="T60" s="305">
        <v>1</v>
      </c>
      <c r="U60" s="308">
        <f t="shared" si="2"/>
        <v>-479.4699999999999</v>
      </c>
    </row>
    <row r="61" spans="1:21" ht="12.75">
      <c r="A61" s="59">
        <v>56</v>
      </c>
      <c r="B61" s="302">
        <v>57</v>
      </c>
      <c r="C61" s="296" t="s">
        <v>179</v>
      </c>
      <c r="D61" s="296" t="s">
        <v>120</v>
      </c>
      <c r="E61" s="184">
        <v>101.25</v>
      </c>
      <c r="F61" s="184">
        <v>78</v>
      </c>
      <c r="G61" s="186">
        <v>98.52</v>
      </c>
      <c r="H61" s="186">
        <v>83.17</v>
      </c>
      <c r="I61" s="186">
        <v>79.09</v>
      </c>
      <c r="J61" s="186">
        <v>99.58</v>
      </c>
      <c r="K61" s="186"/>
      <c r="L61" s="186"/>
      <c r="M61" s="186"/>
      <c r="N61" s="210"/>
      <c r="O61" s="186"/>
      <c r="P61" s="186">
        <v>64.57</v>
      </c>
      <c r="Q61" s="186">
        <v>88.38</v>
      </c>
      <c r="R61" s="45">
        <f t="shared" si="3"/>
        <v>692.5600000000001</v>
      </c>
      <c r="S61" s="304">
        <f t="shared" si="1"/>
        <v>8</v>
      </c>
      <c r="T61" s="305">
        <v>5</v>
      </c>
      <c r="U61" s="308">
        <f t="shared" si="2"/>
        <v>-480.41999999999996</v>
      </c>
    </row>
    <row r="62" spans="1:21" ht="12.75">
      <c r="A62" s="59">
        <v>57</v>
      </c>
      <c r="B62" s="302">
        <v>61</v>
      </c>
      <c r="C62" s="296" t="s">
        <v>101</v>
      </c>
      <c r="D62" s="296" t="s">
        <v>138</v>
      </c>
      <c r="E62" s="184">
        <v>60.28</v>
      </c>
      <c r="F62" s="184">
        <v>76.59</v>
      </c>
      <c r="G62" s="186">
        <v>77.43</v>
      </c>
      <c r="H62" s="186">
        <v>48.74</v>
      </c>
      <c r="I62" s="186">
        <v>71.06</v>
      </c>
      <c r="J62" s="186">
        <v>66.46</v>
      </c>
      <c r="K62" s="186">
        <v>83.41</v>
      </c>
      <c r="L62" s="186"/>
      <c r="M62" s="186"/>
      <c r="N62" s="210">
        <v>34.16</v>
      </c>
      <c r="O62" s="186">
        <v>75.61</v>
      </c>
      <c r="P62" s="186">
        <v>70.29</v>
      </c>
      <c r="Q62" s="186"/>
      <c r="R62" s="45">
        <f t="shared" si="3"/>
        <v>664.03</v>
      </c>
      <c r="S62" s="304">
        <f t="shared" si="1"/>
        <v>10</v>
      </c>
      <c r="T62" s="305">
        <v>2</v>
      </c>
      <c r="U62" s="308">
        <f t="shared" si="2"/>
        <v>-508.95000000000005</v>
      </c>
    </row>
    <row r="63" spans="1:21" ht="12.75">
      <c r="A63" s="59">
        <v>58</v>
      </c>
      <c r="B63" s="302">
        <v>55</v>
      </c>
      <c r="C63" s="295" t="s">
        <v>52</v>
      </c>
      <c r="D63" s="295" t="s">
        <v>48</v>
      </c>
      <c r="E63" s="184">
        <v>73.36</v>
      </c>
      <c r="F63" s="184">
        <v>66.26</v>
      </c>
      <c r="G63" s="186">
        <v>93.75</v>
      </c>
      <c r="H63" s="186">
        <v>64.49</v>
      </c>
      <c r="I63" s="186"/>
      <c r="J63" s="186">
        <v>86.55</v>
      </c>
      <c r="K63" s="186">
        <v>86.95</v>
      </c>
      <c r="L63" s="186"/>
      <c r="M63" s="186">
        <v>99.12</v>
      </c>
      <c r="N63" s="210"/>
      <c r="O63" s="186"/>
      <c r="P63" s="186"/>
      <c r="Q63" s="186">
        <v>77.33</v>
      </c>
      <c r="R63" s="45">
        <f t="shared" si="3"/>
        <v>647.8100000000001</v>
      </c>
      <c r="S63" s="304">
        <f t="shared" si="1"/>
        <v>8</v>
      </c>
      <c r="T63" s="305"/>
      <c r="U63" s="308">
        <f t="shared" si="2"/>
        <v>-525.17</v>
      </c>
    </row>
    <row r="64" spans="1:21" ht="12.75">
      <c r="A64" s="59">
        <v>59</v>
      </c>
      <c r="B64" s="302">
        <v>56</v>
      </c>
      <c r="C64" s="295" t="s">
        <v>9</v>
      </c>
      <c r="D64" s="295" t="s">
        <v>416</v>
      </c>
      <c r="E64" s="184">
        <v>54.95</v>
      </c>
      <c r="F64" s="184">
        <v>55.46</v>
      </c>
      <c r="G64" s="186">
        <v>85.46</v>
      </c>
      <c r="H64" s="186">
        <v>66.44</v>
      </c>
      <c r="I64" s="186">
        <v>80.58</v>
      </c>
      <c r="J64" s="186">
        <v>81.25</v>
      </c>
      <c r="K64" s="186"/>
      <c r="L64" s="186"/>
      <c r="M64" s="186">
        <v>103.3</v>
      </c>
      <c r="N64" s="210">
        <v>44.68</v>
      </c>
      <c r="O64" s="186"/>
      <c r="P64" s="186"/>
      <c r="Q64" s="186">
        <v>61.65</v>
      </c>
      <c r="R64" s="45">
        <f t="shared" si="3"/>
        <v>633.7699999999999</v>
      </c>
      <c r="S64" s="304">
        <f t="shared" si="1"/>
        <v>9</v>
      </c>
      <c r="T64" s="305"/>
      <c r="U64" s="308">
        <f t="shared" si="2"/>
        <v>-539.2100000000002</v>
      </c>
    </row>
    <row r="65" spans="1:21" ht="12.75">
      <c r="A65" s="59">
        <v>60</v>
      </c>
      <c r="B65" s="302">
        <v>60</v>
      </c>
      <c r="C65" s="295" t="s">
        <v>160</v>
      </c>
      <c r="D65" s="295" t="s">
        <v>17</v>
      </c>
      <c r="E65" s="184">
        <v>99.53</v>
      </c>
      <c r="F65" s="184"/>
      <c r="G65" s="186">
        <v>107.37</v>
      </c>
      <c r="H65" s="186"/>
      <c r="I65" s="186"/>
      <c r="J65" s="186">
        <v>109.19</v>
      </c>
      <c r="K65" s="186">
        <v>81.48</v>
      </c>
      <c r="L65" s="186">
        <v>127.06</v>
      </c>
      <c r="M65" s="186"/>
      <c r="N65" s="210"/>
      <c r="O65" s="186"/>
      <c r="P65" s="186"/>
      <c r="Q65" s="186">
        <v>94.88</v>
      </c>
      <c r="R65" s="45">
        <f t="shared" si="3"/>
        <v>619.5100000000001</v>
      </c>
      <c r="S65" s="304">
        <f t="shared" si="1"/>
        <v>6</v>
      </c>
      <c r="T65" s="305">
        <v>4</v>
      </c>
      <c r="U65" s="308">
        <f t="shared" si="2"/>
        <v>-553.4699999999999</v>
      </c>
    </row>
    <row r="66" spans="1:21" ht="12.75">
      <c r="A66" s="59">
        <v>61</v>
      </c>
      <c r="B66" s="302">
        <v>63</v>
      </c>
      <c r="C66" s="295" t="s">
        <v>52</v>
      </c>
      <c r="D66" s="295" t="s">
        <v>339</v>
      </c>
      <c r="E66" s="184">
        <v>80.63</v>
      </c>
      <c r="F66" s="184">
        <v>62.5</v>
      </c>
      <c r="G66" s="186">
        <v>112.16</v>
      </c>
      <c r="H66" s="186"/>
      <c r="I66" s="186"/>
      <c r="J66" s="186">
        <v>103.89</v>
      </c>
      <c r="K66" s="186"/>
      <c r="L66" s="186"/>
      <c r="M66" s="186">
        <v>124.83</v>
      </c>
      <c r="N66" s="210"/>
      <c r="O66" s="186"/>
      <c r="P66" s="186">
        <v>54.57</v>
      </c>
      <c r="Q66" s="186">
        <v>79.05</v>
      </c>
      <c r="R66" s="45">
        <f t="shared" si="3"/>
        <v>617.63</v>
      </c>
      <c r="S66" s="304">
        <f t="shared" si="1"/>
        <v>7</v>
      </c>
      <c r="T66" s="305">
        <v>3</v>
      </c>
      <c r="U66" s="308">
        <f t="shared" si="2"/>
        <v>-555.35</v>
      </c>
    </row>
    <row r="67" spans="1:21" ht="12.75">
      <c r="A67" s="59">
        <v>62</v>
      </c>
      <c r="B67" s="302">
        <v>62</v>
      </c>
      <c r="C67" s="295" t="s">
        <v>156</v>
      </c>
      <c r="D67" s="295" t="s">
        <v>20</v>
      </c>
      <c r="E67" s="184"/>
      <c r="F67" s="184">
        <v>67.67</v>
      </c>
      <c r="G67" s="186">
        <v>99.3</v>
      </c>
      <c r="H67" s="186">
        <v>85.17</v>
      </c>
      <c r="I67" s="186">
        <v>87.76</v>
      </c>
      <c r="J67" s="186">
        <v>87.28</v>
      </c>
      <c r="K67" s="186">
        <v>79.27</v>
      </c>
      <c r="L67" s="186"/>
      <c r="M67" s="186"/>
      <c r="N67" s="210"/>
      <c r="O67" s="186"/>
      <c r="P67" s="186"/>
      <c r="Q67" s="186">
        <v>78.52</v>
      </c>
      <c r="R67" s="45">
        <f t="shared" si="3"/>
        <v>584.9699999999999</v>
      </c>
      <c r="S67" s="304">
        <f t="shared" si="1"/>
        <v>7</v>
      </c>
      <c r="T67" s="305"/>
      <c r="U67" s="308">
        <f t="shared" si="2"/>
        <v>-588.0100000000001</v>
      </c>
    </row>
    <row r="68" spans="1:21" ht="12.75">
      <c r="A68" s="59">
        <v>63</v>
      </c>
      <c r="B68" s="302">
        <v>65</v>
      </c>
      <c r="C68" s="296" t="s">
        <v>86</v>
      </c>
      <c r="D68" s="296" t="s">
        <v>50</v>
      </c>
      <c r="E68" s="184">
        <v>47.18</v>
      </c>
      <c r="F68" s="184">
        <v>52.64</v>
      </c>
      <c r="G68" s="186">
        <v>63.25</v>
      </c>
      <c r="H68" s="186">
        <v>44.57</v>
      </c>
      <c r="I68" s="186">
        <v>71.23</v>
      </c>
      <c r="J68" s="186">
        <v>59.77</v>
      </c>
      <c r="K68" s="186">
        <v>66.9</v>
      </c>
      <c r="L68" s="186"/>
      <c r="M68" s="186"/>
      <c r="N68" s="210">
        <v>52.61</v>
      </c>
      <c r="O68" s="186"/>
      <c r="P68" s="186">
        <v>83.14</v>
      </c>
      <c r="Q68" s="186">
        <v>34.68</v>
      </c>
      <c r="R68" s="45">
        <f t="shared" si="3"/>
        <v>575.9699999999999</v>
      </c>
      <c r="S68" s="304">
        <f t="shared" si="1"/>
        <v>10</v>
      </c>
      <c r="T68" s="305">
        <v>1</v>
      </c>
      <c r="U68" s="308">
        <f t="shared" si="2"/>
        <v>-597.0100000000001</v>
      </c>
    </row>
    <row r="69" spans="1:21" ht="12.75">
      <c r="A69" s="59">
        <v>64</v>
      </c>
      <c r="B69" s="302">
        <v>67</v>
      </c>
      <c r="C69" s="295" t="s">
        <v>378</v>
      </c>
      <c r="D69" s="295" t="s">
        <v>15</v>
      </c>
      <c r="E69" s="184">
        <v>67.63</v>
      </c>
      <c r="F69" s="184">
        <v>64.38</v>
      </c>
      <c r="G69" s="186"/>
      <c r="H69" s="186">
        <v>64.35</v>
      </c>
      <c r="I69" s="186"/>
      <c r="J69" s="186">
        <v>91.49</v>
      </c>
      <c r="K69" s="186"/>
      <c r="L69" s="186"/>
      <c r="M69" s="186">
        <v>117.21</v>
      </c>
      <c r="N69" s="210"/>
      <c r="O69" s="186"/>
      <c r="P69" s="186">
        <v>78.86</v>
      </c>
      <c r="Q69" s="186">
        <v>72.17</v>
      </c>
      <c r="R69" s="45">
        <f t="shared" si="3"/>
        <v>556.0899999999999</v>
      </c>
      <c r="S69" s="304">
        <f t="shared" si="1"/>
        <v>7</v>
      </c>
      <c r="T69" s="305"/>
      <c r="U69" s="308">
        <f t="shared" si="2"/>
        <v>-616.8900000000001</v>
      </c>
    </row>
    <row r="70" spans="1:21" ht="12.75">
      <c r="A70" s="59">
        <v>65</v>
      </c>
      <c r="B70" s="302">
        <v>64</v>
      </c>
      <c r="C70" s="295" t="s">
        <v>40</v>
      </c>
      <c r="D70" s="295" t="s">
        <v>15</v>
      </c>
      <c r="E70" s="184">
        <v>72.82</v>
      </c>
      <c r="F70" s="184">
        <v>62.97</v>
      </c>
      <c r="G70" s="186">
        <v>91.47</v>
      </c>
      <c r="H70" s="186">
        <v>68.89</v>
      </c>
      <c r="I70" s="186">
        <v>82.51</v>
      </c>
      <c r="J70" s="186">
        <v>75.59</v>
      </c>
      <c r="K70" s="186"/>
      <c r="L70" s="186"/>
      <c r="M70" s="186"/>
      <c r="N70" s="210"/>
      <c r="O70" s="186"/>
      <c r="P70" s="186"/>
      <c r="Q70" s="186">
        <v>71.17</v>
      </c>
      <c r="R70" s="45">
        <f t="shared" si="3"/>
        <v>525.42</v>
      </c>
      <c r="S70" s="304">
        <f aca="true" t="shared" si="4" ref="S70:S133">COUNTA(E70:Q70)</f>
        <v>7</v>
      </c>
      <c r="T70" s="305"/>
      <c r="U70" s="308">
        <f t="shared" si="2"/>
        <v>-647.5600000000001</v>
      </c>
    </row>
    <row r="71" spans="1:21" ht="12.75">
      <c r="A71" s="59">
        <v>66</v>
      </c>
      <c r="B71" s="302">
        <v>66</v>
      </c>
      <c r="C71" s="295" t="s">
        <v>244</v>
      </c>
      <c r="D71" s="295" t="s">
        <v>41</v>
      </c>
      <c r="E71" s="184">
        <v>52.08</v>
      </c>
      <c r="F71" s="184">
        <v>43.25</v>
      </c>
      <c r="G71" s="186"/>
      <c r="H71" s="186"/>
      <c r="I71" s="186">
        <v>90.31</v>
      </c>
      <c r="J71" s="186">
        <v>77.54</v>
      </c>
      <c r="K71" s="186"/>
      <c r="L71" s="186"/>
      <c r="M71" s="186">
        <v>103.85</v>
      </c>
      <c r="N71" s="210">
        <v>65.44</v>
      </c>
      <c r="O71" s="186"/>
      <c r="P71" s="186">
        <v>28.86</v>
      </c>
      <c r="Q71" s="186">
        <v>55</v>
      </c>
      <c r="R71" s="45">
        <f t="shared" si="3"/>
        <v>516.3299999999999</v>
      </c>
      <c r="S71" s="304">
        <f t="shared" si="4"/>
        <v>8</v>
      </c>
      <c r="T71" s="305"/>
      <c r="U71" s="308">
        <f aca="true" t="shared" si="5" ref="U71:U134">R71-$R$6</f>
        <v>-656.6500000000001</v>
      </c>
    </row>
    <row r="72" spans="1:21" ht="12.75">
      <c r="A72" s="59">
        <v>67</v>
      </c>
      <c r="B72" s="302">
        <v>73</v>
      </c>
      <c r="C72" s="295" t="s">
        <v>92</v>
      </c>
      <c r="D72" s="295" t="s">
        <v>146</v>
      </c>
      <c r="E72" s="184">
        <v>46.22</v>
      </c>
      <c r="F72" s="184">
        <v>47.95</v>
      </c>
      <c r="G72" s="186">
        <v>83.44</v>
      </c>
      <c r="H72" s="186">
        <v>42.67</v>
      </c>
      <c r="I72" s="186">
        <v>59.35</v>
      </c>
      <c r="J72" s="186">
        <v>54.65</v>
      </c>
      <c r="K72" s="186"/>
      <c r="L72" s="186"/>
      <c r="M72" s="186"/>
      <c r="N72" s="210">
        <v>23.57</v>
      </c>
      <c r="O72" s="186">
        <v>49.32</v>
      </c>
      <c r="P72" s="186">
        <v>48.14</v>
      </c>
      <c r="Q72" s="186">
        <v>42.74</v>
      </c>
      <c r="R72" s="45">
        <f t="shared" si="3"/>
        <v>498.05</v>
      </c>
      <c r="S72" s="304">
        <f t="shared" si="4"/>
        <v>10</v>
      </c>
      <c r="T72" s="305"/>
      <c r="U72" s="308">
        <f t="shared" si="5"/>
        <v>-674.9300000000001</v>
      </c>
    </row>
    <row r="73" spans="1:21" ht="12.75">
      <c r="A73" s="59">
        <v>68</v>
      </c>
      <c r="B73" s="302">
        <v>68</v>
      </c>
      <c r="C73" s="295" t="s">
        <v>75</v>
      </c>
      <c r="D73" s="295" t="s">
        <v>32</v>
      </c>
      <c r="E73" s="184">
        <v>79.93</v>
      </c>
      <c r="F73" s="184">
        <v>40.91</v>
      </c>
      <c r="G73" s="186">
        <v>90.36</v>
      </c>
      <c r="H73" s="186"/>
      <c r="I73" s="186"/>
      <c r="J73" s="186">
        <v>85.44</v>
      </c>
      <c r="K73" s="186"/>
      <c r="L73" s="186"/>
      <c r="M73" s="186">
        <v>94.76</v>
      </c>
      <c r="N73" s="210">
        <v>31.95</v>
      </c>
      <c r="O73" s="186">
        <v>52.26</v>
      </c>
      <c r="P73" s="186">
        <v>1</v>
      </c>
      <c r="Q73" s="186"/>
      <c r="R73" s="45">
        <f t="shared" si="3"/>
        <v>476.60999999999996</v>
      </c>
      <c r="S73" s="304">
        <f t="shared" si="4"/>
        <v>8</v>
      </c>
      <c r="T73" s="305"/>
      <c r="U73" s="308">
        <f t="shared" si="5"/>
        <v>-696.3700000000001</v>
      </c>
    </row>
    <row r="74" spans="1:21" ht="12.75">
      <c r="A74" s="59">
        <v>69</v>
      </c>
      <c r="B74" s="302">
        <v>69</v>
      </c>
      <c r="C74" s="295" t="s">
        <v>161</v>
      </c>
      <c r="D74" s="295" t="s">
        <v>20</v>
      </c>
      <c r="E74" s="184">
        <v>83.15</v>
      </c>
      <c r="F74" s="184">
        <v>66.26</v>
      </c>
      <c r="G74" s="186"/>
      <c r="H74" s="186">
        <v>67</v>
      </c>
      <c r="I74" s="186">
        <v>85.47</v>
      </c>
      <c r="J74" s="186">
        <v>89.6</v>
      </c>
      <c r="K74" s="186"/>
      <c r="L74" s="186"/>
      <c r="M74" s="186"/>
      <c r="N74" s="210"/>
      <c r="O74" s="186"/>
      <c r="P74" s="186"/>
      <c r="Q74" s="186">
        <v>81.41</v>
      </c>
      <c r="R74" s="45">
        <f t="shared" si="3"/>
        <v>472.89</v>
      </c>
      <c r="S74" s="304">
        <f t="shared" si="4"/>
        <v>6</v>
      </c>
      <c r="T74" s="305"/>
      <c r="U74" s="308">
        <f t="shared" si="5"/>
        <v>-700.09</v>
      </c>
    </row>
    <row r="75" spans="1:21" ht="12.75">
      <c r="A75" s="59">
        <v>70</v>
      </c>
      <c r="B75" s="302">
        <v>77</v>
      </c>
      <c r="C75" s="295" t="s">
        <v>388</v>
      </c>
      <c r="D75" s="295" t="s">
        <v>106</v>
      </c>
      <c r="E75" s="184">
        <v>96.25</v>
      </c>
      <c r="F75" s="184"/>
      <c r="G75" s="186">
        <v>92.06</v>
      </c>
      <c r="H75" s="186">
        <v>79.11</v>
      </c>
      <c r="I75" s="186">
        <v>83.21</v>
      </c>
      <c r="J75" s="186">
        <v>80.37</v>
      </c>
      <c r="K75" s="186"/>
      <c r="L75" s="186"/>
      <c r="M75" s="186"/>
      <c r="N75" s="210"/>
      <c r="O75" s="186"/>
      <c r="P75" s="186">
        <v>40.29</v>
      </c>
      <c r="Q75" s="186"/>
      <c r="R75" s="45">
        <f t="shared" si="3"/>
        <v>471.29</v>
      </c>
      <c r="S75" s="304">
        <f t="shared" si="4"/>
        <v>6</v>
      </c>
      <c r="T75" s="305"/>
      <c r="U75" s="308">
        <f t="shared" si="5"/>
        <v>-701.69</v>
      </c>
    </row>
    <row r="76" spans="1:21" ht="12.75">
      <c r="A76" s="59">
        <v>71</v>
      </c>
      <c r="B76" s="302">
        <v>70</v>
      </c>
      <c r="C76" s="295" t="s">
        <v>40</v>
      </c>
      <c r="D76" s="295" t="s">
        <v>28</v>
      </c>
      <c r="E76" s="184">
        <v>107.51</v>
      </c>
      <c r="F76" s="184"/>
      <c r="G76" s="186">
        <v>104</v>
      </c>
      <c r="H76" s="186"/>
      <c r="I76" s="186"/>
      <c r="J76" s="186"/>
      <c r="K76" s="186">
        <v>120</v>
      </c>
      <c r="L76" s="186">
        <v>133</v>
      </c>
      <c r="M76" s="186"/>
      <c r="N76" s="210"/>
      <c r="O76" s="186"/>
      <c r="P76" s="186"/>
      <c r="Q76" s="186"/>
      <c r="R76" s="45">
        <f t="shared" si="3"/>
        <v>464.51</v>
      </c>
      <c r="S76" s="304">
        <f t="shared" si="4"/>
        <v>4</v>
      </c>
      <c r="T76" s="304">
        <v>3</v>
      </c>
      <c r="U76" s="308">
        <f t="shared" si="5"/>
        <v>-708.47</v>
      </c>
    </row>
    <row r="77" spans="1:21" ht="12.75">
      <c r="A77" s="59">
        <v>72</v>
      </c>
      <c r="B77" s="302">
        <v>83</v>
      </c>
      <c r="C77" s="295" t="s">
        <v>77</v>
      </c>
      <c r="D77" s="295" t="s">
        <v>10</v>
      </c>
      <c r="E77" s="184"/>
      <c r="F77" s="184">
        <v>62.5</v>
      </c>
      <c r="G77" s="186">
        <v>92.44</v>
      </c>
      <c r="H77" s="186"/>
      <c r="I77" s="186">
        <v>70.26</v>
      </c>
      <c r="J77" s="186"/>
      <c r="K77" s="186"/>
      <c r="L77" s="186"/>
      <c r="M77" s="186">
        <v>104.76</v>
      </c>
      <c r="N77" s="210">
        <v>52.01</v>
      </c>
      <c r="O77" s="186"/>
      <c r="P77" s="186">
        <v>78.14</v>
      </c>
      <c r="Q77" s="186"/>
      <c r="R77" s="45">
        <f t="shared" si="3"/>
        <v>460.10999999999996</v>
      </c>
      <c r="S77" s="304">
        <f t="shared" si="4"/>
        <v>6</v>
      </c>
      <c r="T77" s="304"/>
      <c r="U77" s="308">
        <f t="shared" si="5"/>
        <v>-712.8700000000001</v>
      </c>
    </row>
    <row r="78" spans="1:21" ht="12.75">
      <c r="A78" s="59">
        <v>73</v>
      </c>
      <c r="B78" s="302">
        <v>71</v>
      </c>
      <c r="C78" s="295" t="s">
        <v>228</v>
      </c>
      <c r="D78" s="295" t="s">
        <v>80</v>
      </c>
      <c r="E78" s="184">
        <v>57.41</v>
      </c>
      <c r="F78" s="184">
        <v>82.69</v>
      </c>
      <c r="G78" s="186"/>
      <c r="H78" s="186">
        <v>51.23</v>
      </c>
      <c r="I78" s="186">
        <v>82.05</v>
      </c>
      <c r="J78" s="186"/>
      <c r="K78" s="186"/>
      <c r="L78" s="186"/>
      <c r="M78" s="186"/>
      <c r="N78" s="210">
        <v>59.31</v>
      </c>
      <c r="O78" s="186">
        <v>57.52</v>
      </c>
      <c r="P78" s="186"/>
      <c r="Q78" s="186">
        <v>68.86</v>
      </c>
      <c r="R78" s="45">
        <f t="shared" si="3"/>
        <v>459.07</v>
      </c>
      <c r="S78" s="304">
        <f t="shared" si="4"/>
        <v>7</v>
      </c>
      <c r="T78" s="304"/>
      <c r="U78" s="308">
        <f t="shared" si="5"/>
        <v>-713.9100000000001</v>
      </c>
    </row>
    <row r="79" spans="1:21" ht="12.75">
      <c r="A79" s="59">
        <v>74</v>
      </c>
      <c r="B79" s="302">
        <v>72</v>
      </c>
      <c r="C79" s="295" t="s">
        <v>39</v>
      </c>
      <c r="D79" s="295" t="s">
        <v>43</v>
      </c>
      <c r="E79" s="184">
        <v>53.19</v>
      </c>
      <c r="F79" s="184">
        <v>78.46</v>
      </c>
      <c r="G79" s="186">
        <v>82.76</v>
      </c>
      <c r="H79" s="186">
        <v>39.72</v>
      </c>
      <c r="I79" s="186">
        <v>85.3</v>
      </c>
      <c r="J79" s="186">
        <v>60.36</v>
      </c>
      <c r="K79" s="186"/>
      <c r="L79" s="186"/>
      <c r="M79" s="186"/>
      <c r="N79" s="210"/>
      <c r="O79" s="186"/>
      <c r="P79" s="186"/>
      <c r="Q79" s="186">
        <v>55.73</v>
      </c>
      <c r="R79" s="45">
        <f t="shared" si="3"/>
        <v>455.52</v>
      </c>
      <c r="S79" s="304">
        <f t="shared" si="4"/>
        <v>7</v>
      </c>
      <c r="T79" s="304"/>
      <c r="U79" s="308">
        <f t="shared" si="5"/>
        <v>-717.46</v>
      </c>
    </row>
    <row r="80" spans="1:21" ht="12.75">
      <c r="A80" s="59">
        <v>75</v>
      </c>
      <c r="B80" s="302">
        <v>88</v>
      </c>
      <c r="C80" s="295" t="s">
        <v>26</v>
      </c>
      <c r="D80" s="295" t="s">
        <v>84</v>
      </c>
      <c r="E80" s="184"/>
      <c r="F80" s="184">
        <v>74.71</v>
      </c>
      <c r="G80" s="186"/>
      <c r="H80" s="186">
        <v>61.36</v>
      </c>
      <c r="I80" s="186">
        <v>92.58</v>
      </c>
      <c r="J80" s="186"/>
      <c r="K80" s="186"/>
      <c r="L80" s="186"/>
      <c r="M80" s="186"/>
      <c r="N80" s="210">
        <v>68.13</v>
      </c>
      <c r="O80" s="186"/>
      <c r="P80" s="186">
        <v>81.71</v>
      </c>
      <c r="Q80" s="186">
        <v>68.34</v>
      </c>
      <c r="R80" s="45">
        <f t="shared" si="3"/>
        <v>446.8299999999999</v>
      </c>
      <c r="S80" s="304">
        <f t="shared" si="4"/>
        <v>6</v>
      </c>
      <c r="T80" s="304">
        <v>1</v>
      </c>
      <c r="U80" s="308">
        <f t="shared" si="5"/>
        <v>-726.1500000000001</v>
      </c>
    </row>
    <row r="81" spans="1:21" ht="12.75">
      <c r="A81" s="59">
        <v>76</v>
      </c>
      <c r="B81" s="302">
        <v>74</v>
      </c>
      <c r="C81" s="295" t="s">
        <v>130</v>
      </c>
      <c r="D81" s="295" t="s">
        <v>41</v>
      </c>
      <c r="E81" s="184"/>
      <c r="F81" s="184"/>
      <c r="G81" s="186"/>
      <c r="H81" s="186"/>
      <c r="I81" s="186">
        <v>91.35</v>
      </c>
      <c r="J81" s="186">
        <v>93.79</v>
      </c>
      <c r="K81" s="186"/>
      <c r="L81" s="186"/>
      <c r="M81" s="186">
        <v>117.23</v>
      </c>
      <c r="N81" s="210">
        <v>59.17</v>
      </c>
      <c r="O81" s="186"/>
      <c r="P81" s="186"/>
      <c r="Q81" s="186">
        <v>79.76</v>
      </c>
      <c r="R81" s="45">
        <f t="shared" si="3"/>
        <v>441.3</v>
      </c>
      <c r="S81" s="304">
        <f t="shared" si="4"/>
        <v>5</v>
      </c>
      <c r="T81" s="304"/>
      <c r="U81" s="308">
        <f t="shared" si="5"/>
        <v>-731.6800000000001</v>
      </c>
    </row>
    <row r="82" spans="1:21" ht="12.75">
      <c r="A82" s="59">
        <v>77</v>
      </c>
      <c r="B82" s="302">
        <v>75</v>
      </c>
      <c r="C82" s="295" t="s">
        <v>109</v>
      </c>
      <c r="D82" s="295" t="s">
        <v>17</v>
      </c>
      <c r="E82" s="184">
        <v>108.53</v>
      </c>
      <c r="F82" s="184"/>
      <c r="G82" s="186"/>
      <c r="H82" s="186"/>
      <c r="I82" s="186"/>
      <c r="J82" s="186">
        <v>106.24</v>
      </c>
      <c r="K82" s="186"/>
      <c r="L82" s="186"/>
      <c r="M82" s="186">
        <v>124.98</v>
      </c>
      <c r="N82" s="210"/>
      <c r="O82" s="186"/>
      <c r="P82" s="186"/>
      <c r="Q82" s="186">
        <v>95.94</v>
      </c>
      <c r="R82" s="45">
        <f t="shared" si="3"/>
        <v>435.69</v>
      </c>
      <c r="S82" s="304">
        <f t="shared" si="4"/>
        <v>4</v>
      </c>
      <c r="T82" s="304">
        <v>4</v>
      </c>
      <c r="U82" s="308">
        <f t="shared" si="5"/>
        <v>-737.29</v>
      </c>
    </row>
    <row r="83" spans="1:21" ht="12.75">
      <c r="A83" s="59">
        <v>78</v>
      </c>
      <c r="B83" s="302">
        <v>76</v>
      </c>
      <c r="C83" s="295" t="s">
        <v>175</v>
      </c>
      <c r="D83" s="295" t="s">
        <v>245</v>
      </c>
      <c r="E83" s="184">
        <v>68.7</v>
      </c>
      <c r="F83" s="184">
        <v>49.83</v>
      </c>
      <c r="G83" s="186">
        <v>93.1</v>
      </c>
      <c r="H83" s="186"/>
      <c r="I83" s="186">
        <v>90.97</v>
      </c>
      <c r="J83" s="186"/>
      <c r="K83" s="186">
        <v>64.7</v>
      </c>
      <c r="L83" s="186"/>
      <c r="M83" s="186"/>
      <c r="N83" s="210"/>
      <c r="O83" s="186"/>
      <c r="P83" s="186"/>
      <c r="Q83" s="186">
        <v>65.86</v>
      </c>
      <c r="R83" s="45">
        <f t="shared" si="3"/>
        <v>433.16</v>
      </c>
      <c r="S83" s="304">
        <f t="shared" si="4"/>
        <v>6</v>
      </c>
      <c r="T83" s="304"/>
      <c r="U83" s="308">
        <f t="shared" si="5"/>
        <v>-739.8199999999999</v>
      </c>
    </row>
    <row r="84" spans="1:21" ht="12.75">
      <c r="A84" s="59">
        <v>79</v>
      </c>
      <c r="B84" s="302">
        <v>78</v>
      </c>
      <c r="C84" s="295" t="s">
        <v>147</v>
      </c>
      <c r="D84" s="295" t="s">
        <v>84</v>
      </c>
      <c r="E84" s="184"/>
      <c r="F84" s="184">
        <v>97.24</v>
      </c>
      <c r="G84" s="186">
        <v>83.01</v>
      </c>
      <c r="H84" s="186">
        <v>88.7</v>
      </c>
      <c r="I84" s="186"/>
      <c r="J84" s="186"/>
      <c r="K84" s="186">
        <v>82.29</v>
      </c>
      <c r="L84" s="186"/>
      <c r="M84" s="186"/>
      <c r="N84" s="210"/>
      <c r="O84" s="186"/>
      <c r="P84" s="186"/>
      <c r="Q84" s="186">
        <v>74.89</v>
      </c>
      <c r="R84" s="45">
        <f t="shared" si="3"/>
        <v>426.13</v>
      </c>
      <c r="S84" s="304">
        <f t="shared" si="4"/>
        <v>5</v>
      </c>
      <c r="T84" s="304">
        <v>1</v>
      </c>
      <c r="U84" s="308">
        <f t="shared" si="5"/>
        <v>-746.85</v>
      </c>
    </row>
    <row r="85" spans="1:21" ht="12.75">
      <c r="A85" s="59">
        <v>80</v>
      </c>
      <c r="B85" s="302">
        <v>79</v>
      </c>
      <c r="C85" s="295" t="s">
        <v>317</v>
      </c>
      <c r="D85" s="295" t="s">
        <v>13</v>
      </c>
      <c r="E85" s="184">
        <v>82.08</v>
      </c>
      <c r="F85" s="184"/>
      <c r="G85" s="186"/>
      <c r="H85" s="186"/>
      <c r="I85" s="186">
        <v>77.05</v>
      </c>
      <c r="J85" s="186"/>
      <c r="K85" s="186"/>
      <c r="L85" s="186">
        <v>109.04</v>
      </c>
      <c r="M85" s="186"/>
      <c r="N85" s="210"/>
      <c r="O85" s="186">
        <v>71.85</v>
      </c>
      <c r="P85" s="186"/>
      <c r="Q85" s="186">
        <v>80.49</v>
      </c>
      <c r="R85" s="45">
        <f t="shared" si="3"/>
        <v>420.51</v>
      </c>
      <c r="S85" s="304">
        <f t="shared" si="4"/>
        <v>5</v>
      </c>
      <c r="T85" s="304"/>
      <c r="U85" s="308">
        <f t="shared" si="5"/>
        <v>-752.47</v>
      </c>
    </row>
    <row r="86" spans="1:21" ht="12.75">
      <c r="A86" s="59">
        <v>81</v>
      </c>
      <c r="B86" s="302">
        <v>80</v>
      </c>
      <c r="C86" s="296" t="s">
        <v>124</v>
      </c>
      <c r="D86" s="296" t="s">
        <v>102</v>
      </c>
      <c r="E86" s="184">
        <v>49.47</v>
      </c>
      <c r="F86" s="184">
        <v>54.99</v>
      </c>
      <c r="G86" s="186">
        <v>63.18</v>
      </c>
      <c r="H86" s="186">
        <v>35.93</v>
      </c>
      <c r="I86" s="186">
        <v>64.08</v>
      </c>
      <c r="J86" s="186">
        <v>47.84</v>
      </c>
      <c r="K86" s="186"/>
      <c r="L86" s="186"/>
      <c r="M86" s="186"/>
      <c r="N86" s="210">
        <v>48.46</v>
      </c>
      <c r="O86" s="186"/>
      <c r="P86" s="186"/>
      <c r="Q86" s="186">
        <v>45.65</v>
      </c>
      <c r="R86" s="45">
        <f t="shared" si="3"/>
        <v>409.59999999999997</v>
      </c>
      <c r="S86" s="304">
        <f t="shared" si="4"/>
        <v>8</v>
      </c>
      <c r="T86" s="304"/>
      <c r="U86" s="308">
        <f t="shared" si="5"/>
        <v>-763.3800000000001</v>
      </c>
    </row>
    <row r="87" spans="1:21" ht="12.75">
      <c r="A87" s="59">
        <v>82</v>
      </c>
      <c r="B87" s="302">
        <v>81</v>
      </c>
      <c r="C87" s="295" t="s">
        <v>184</v>
      </c>
      <c r="D87" s="295" t="s">
        <v>14</v>
      </c>
      <c r="E87" s="184">
        <v>81.87</v>
      </c>
      <c r="F87" s="184"/>
      <c r="G87" s="186">
        <v>87.3</v>
      </c>
      <c r="H87" s="186">
        <v>64.64</v>
      </c>
      <c r="I87" s="186"/>
      <c r="J87" s="186">
        <v>77.47</v>
      </c>
      <c r="K87" s="186"/>
      <c r="L87" s="186"/>
      <c r="M87" s="186">
        <v>92.12</v>
      </c>
      <c r="N87" s="210"/>
      <c r="O87" s="186"/>
      <c r="P87" s="186"/>
      <c r="Q87" s="186"/>
      <c r="R87" s="45">
        <f t="shared" si="3"/>
        <v>403.4</v>
      </c>
      <c r="S87" s="304">
        <f t="shared" si="4"/>
        <v>5</v>
      </c>
      <c r="T87" s="304"/>
      <c r="U87" s="308">
        <f t="shared" si="5"/>
        <v>-769.58</v>
      </c>
    </row>
    <row r="88" spans="1:21" ht="12.75">
      <c r="A88" s="59">
        <v>83</v>
      </c>
      <c r="B88" s="302">
        <v>84</v>
      </c>
      <c r="C88" s="295" t="s">
        <v>469</v>
      </c>
      <c r="D88" s="295" t="s">
        <v>470</v>
      </c>
      <c r="E88" s="184"/>
      <c r="F88" s="184"/>
      <c r="G88" s="186"/>
      <c r="H88" s="186">
        <v>56.35</v>
      </c>
      <c r="I88" s="186">
        <v>70.37</v>
      </c>
      <c r="J88" s="186">
        <v>70.59</v>
      </c>
      <c r="K88" s="186"/>
      <c r="L88" s="186"/>
      <c r="M88" s="186">
        <v>91.22</v>
      </c>
      <c r="N88" s="210">
        <v>35.58</v>
      </c>
      <c r="O88" s="186">
        <v>55.6</v>
      </c>
      <c r="P88" s="186">
        <v>21</v>
      </c>
      <c r="Q88" s="186"/>
      <c r="R88" s="45">
        <f t="shared" si="3"/>
        <v>400.71</v>
      </c>
      <c r="S88" s="304">
        <f t="shared" si="4"/>
        <v>7</v>
      </c>
      <c r="T88" s="304"/>
      <c r="U88" s="308">
        <f t="shared" si="5"/>
        <v>-772.27</v>
      </c>
    </row>
    <row r="89" spans="1:21" ht="12.75">
      <c r="A89" s="59">
        <v>84</v>
      </c>
      <c r="B89" s="302">
        <v>85</v>
      </c>
      <c r="C89" s="296" t="s">
        <v>387</v>
      </c>
      <c r="D89" s="296" t="s">
        <v>85</v>
      </c>
      <c r="E89" s="184">
        <v>92.29</v>
      </c>
      <c r="F89" s="184">
        <v>55.46</v>
      </c>
      <c r="G89" s="186">
        <v>86.67</v>
      </c>
      <c r="H89" s="186">
        <v>62.36</v>
      </c>
      <c r="I89" s="186">
        <v>77.45</v>
      </c>
      <c r="J89" s="186"/>
      <c r="K89" s="186"/>
      <c r="L89" s="186"/>
      <c r="M89" s="186"/>
      <c r="N89" s="210"/>
      <c r="O89" s="186"/>
      <c r="P89" s="186">
        <v>23.86</v>
      </c>
      <c r="Q89" s="186"/>
      <c r="R89" s="45">
        <f t="shared" si="3"/>
        <v>398.09000000000003</v>
      </c>
      <c r="S89" s="304">
        <f t="shared" si="4"/>
        <v>6</v>
      </c>
      <c r="T89" s="304">
        <v>1</v>
      </c>
      <c r="U89" s="308">
        <f t="shared" si="5"/>
        <v>-774.89</v>
      </c>
    </row>
    <row r="90" spans="1:21" ht="12.75">
      <c r="A90" s="59">
        <v>85</v>
      </c>
      <c r="B90" s="302">
        <v>82</v>
      </c>
      <c r="C90" s="295" t="s">
        <v>41</v>
      </c>
      <c r="D90" s="295" t="s">
        <v>7</v>
      </c>
      <c r="E90" s="184"/>
      <c r="F90" s="184"/>
      <c r="G90" s="186">
        <v>86.5</v>
      </c>
      <c r="H90" s="186"/>
      <c r="I90" s="186"/>
      <c r="J90" s="186"/>
      <c r="K90" s="186">
        <v>90.32</v>
      </c>
      <c r="L90" s="186">
        <v>115.47</v>
      </c>
      <c r="M90" s="186">
        <v>104.88</v>
      </c>
      <c r="N90" s="210"/>
      <c r="O90" s="186"/>
      <c r="P90" s="186"/>
      <c r="Q90" s="186"/>
      <c r="R90" s="45">
        <f t="shared" si="3"/>
        <v>397.16999999999996</v>
      </c>
      <c r="S90" s="304">
        <f t="shared" si="4"/>
        <v>4</v>
      </c>
      <c r="T90" s="304"/>
      <c r="U90" s="308">
        <f t="shared" si="5"/>
        <v>-775.8100000000001</v>
      </c>
    </row>
    <row r="91" spans="1:21" ht="12.75">
      <c r="A91" s="59">
        <v>86</v>
      </c>
      <c r="B91" s="302">
        <v>90</v>
      </c>
      <c r="C91" s="296" t="s">
        <v>314</v>
      </c>
      <c r="D91" s="296" t="s">
        <v>315</v>
      </c>
      <c r="E91" s="184"/>
      <c r="F91" s="184">
        <v>41.85</v>
      </c>
      <c r="G91" s="186">
        <v>77.73</v>
      </c>
      <c r="H91" s="186">
        <v>57.73</v>
      </c>
      <c r="I91" s="186">
        <v>78.42</v>
      </c>
      <c r="J91" s="186">
        <v>63.99</v>
      </c>
      <c r="K91" s="186"/>
      <c r="L91" s="186"/>
      <c r="M91" s="186"/>
      <c r="N91" s="210">
        <v>41.36</v>
      </c>
      <c r="O91" s="186"/>
      <c r="P91" s="186">
        <v>12.43</v>
      </c>
      <c r="Q91" s="186"/>
      <c r="R91" s="45">
        <f t="shared" si="3"/>
        <v>373.51000000000005</v>
      </c>
      <c r="S91" s="304">
        <f t="shared" si="4"/>
        <v>7</v>
      </c>
      <c r="T91" s="304"/>
      <c r="U91" s="308">
        <f t="shared" si="5"/>
        <v>-799.47</v>
      </c>
    </row>
    <row r="92" spans="1:21" ht="12.75">
      <c r="A92" s="59">
        <v>87</v>
      </c>
      <c r="B92" s="302">
        <v>86</v>
      </c>
      <c r="C92" s="295" t="s">
        <v>98</v>
      </c>
      <c r="D92" s="295" t="s">
        <v>15</v>
      </c>
      <c r="E92" s="184">
        <v>49.91</v>
      </c>
      <c r="F92" s="184">
        <v>43.25</v>
      </c>
      <c r="G92" s="186">
        <v>63.18</v>
      </c>
      <c r="H92" s="186">
        <v>36.16</v>
      </c>
      <c r="I92" s="186">
        <v>52.88</v>
      </c>
      <c r="J92" s="186">
        <v>48.96</v>
      </c>
      <c r="K92" s="186"/>
      <c r="L92" s="186"/>
      <c r="M92" s="186"/>
      <c r="N92" s="210">
        <v>22.63</v>
      </c>
      <c r="O92" s="186"/>
      <c r="P92" s="186"/>
      <c r="Q92" s="186">
        <v>55.49</v>
      </c>
      <c r="R92" s="45">
        <f t="shared" si="3"/>
        <v>372.46</v>
      </c>
      <c r="S92" s="304">
        <f t="shared" si="4"/>
        <v>8</v>
      </c>
      <c r="T92" s="304"/>
      <c r="U92" s="308">
        <f t="shared" si="5"/>
        <v>-800.52</v>
      </c>
    </row>
    <row r="93" spans="1:21" ht="12.75">
      <c r="A93" s="59">
        <v>88</v>
      </c>
      <c r="B93" s="302">
        <v>93</v>
      </c>
      <c r="C93" s="296" t="s">
        <v>218</v>
      </c>
      <c r="D93" s="296" t="s">
        <v>123</v>
      </c>
      <c r="E93" s="184">
        <v>68.11</v>
      </c>
      <c r="F93" s="184">
        <v>70.48</v>
      </c>
      <c r="G93" s="186">
        <v>75.31</v>
      </c>
      <c r="H93" s="186">
        <v>46.57</v>
      </c>
      <c r="I93" s="186"/>
      <c r="J93" s="186"/>
      <c r="K93" s="186"/>
      <c r="L93" s="186"/>
      <c r="M93" s="186"/>
      <c r="N93" s="210"/>
      <c r="O93" s="186"/>
      <c r="P93" s="186">
        <v>46.71</v>
      </c>
      <c r="Q93" s="186">
        <v>64.35</v>
      </c>
      <c r="R93" s="45">
        <f t="shared" si="3"/>
        <v>371.53</v>
      </c>
      <c r="S93" s="304">
        <f t="shared" si="4"/>
        <v>6</v>
      </c>
      <c r="T93" s="304"/>
      <c r="U93" s="308">
        <f t="shared" si="5"/>
        <v>-801.45</v>
      </c>
    </row>
    <row r="94" spans="1:21" ht="12.75">
      <c r="A94" s="59">
        <v>89</v>
      </c>
      <c r="B94" s="302">
        <v>92</v>
      </c>
      <c r="C94" s="295" t="s">
        <v>26</v>
      </c>
      <c r="D94" s="295" t="s">
        <v>223</v>
      </c>
      <c r="E94" s="184">
        <v>55.08</v>
      </c>
      <c r="F94" s="184">
        <v>70.48</v>
      </c>
      <c r="G94" s="186">
        <v>95.37</v>
      </c>
      <c r="H94" s="186">
        <v>56.83</v>
      </c>
      <c r="I94" s="186"/>
      <c r="J94" s="186"/>
      <c r="K94" s="186"/>
      <c r="L94" s="186"/>
      <c r="M94" s="186"/>
      <c r="N94" s="210"/>
      <c r="O94" s="186"/>
      <c r="P94" s="186">
        <v>36.71</v>
      </c>
      <c r="Q94" s="186">
        <v>56.24</v>
      </c>
      <c r="R94" s="45">
        <f t="shared" si="3"/>
        <v>370.71</v>
      </c>
      <c r="S94" s="304">
        <f t="shared" si="4"/>
        <v>6</v>
      </c>
      <c r="T94" s="304"/>
      <c r="U94" s="308">
        <f t="shared" si="5"/>
        <v>-802.27</v>
      </c>
    </row>
    <row r="95" spans="1:21" ht="12.75">
      <c r="A95" s="59">
        <v>90</v>
      </c>
      <c r="B95" s="302">
        <v>87</v>
      </c>
      <c r="C95" s="295" t="s">
        <v>100</v>
      </c>
      <c r="D95" s="295" t="s">
        <v>99</v>
      </c>
      <c r="E95" s="184">
        <v>61.7</v>
      </c>
      <c r="F95" s="184">
        <v>49.36</v>
      </c>
      <c r="G95" s="186">
        <v>94.09</v>
      </c>
      <c r="H95" s="186"/>
      <c r="I95" s="186"/>
      <c r="J95" s="186"/>
      <c r="K95" s="186"/>
      <c r="L95" s="186"/>
      <c r="M95" s="186">
        <v>95.86</v>
      </c>
      <c r="N95" s="210"/>
      <c r="O95" s="186"/>
      <c r="P95" s="186"/>
      <c r="Q95" s="186">
        <v>64.69</v>
      </c>
      <c r="R95" s="45">
        <f t="shared" si="3"/>
        <v>365.7</v>
      </c>
      <c r="S95" s="304">
        <f t="shared" si="4"/>
        <v>5</v>
      </c>
      <c r="T95" s="304"/>
      <c r="U95" s="308">
        <f t="shared" si="5"/>
        <v>-807.28</v>
      </c>
    </row>
    <row r="96" spans="1:21" ht="12.75">
      <c r="A96" s="59">
        <v>91</v>
      </c>
      <c r="B96" s="302">
        <v>89</v>
      </c>
      <c r="C96" s="295" t="s">
        <v>228</v>
      </c>
      <c r="D96" s="295" t="s">
        <v>67</v>
      </c>
      <c r="E96" s="184">
        <v>47.92</v>
      </c>
      <c r="F96" s="184">
        <v>80.34</v>
      </c>
      <c r="G96" s="186"/>
      <c r="H96" s="186">
        <v>50.44</v>
      </c>
      <c r="I96" s="186"/>
      <c r="J96" s="186">
        <v>60.85</v>
      </c>
      <c r="K96" s="186"/>
      <c r="L96" s="186"/>
      <c r="M96" s="186"/>
      <c r="N96" s="210">
        <v>65.5</v>
      </c>
      <c r="O96" s="186"/>
      <c r="P96" s="186"/>
      <c r="Q96" s="186">
        <v>57.71</v>
      </c>
      <c r="R96" s="45">
        <f t="shared" si="3"/>
        <v>362.75999999999993</v>
      </c>
      <c r="S96" s="304">
        <f t="shared" si="4"/>
        <v>6</v>
      </c>
      <c r="T96" s="304"/>
      <c r="U96" s="308">
        <f t="shared" si="5"/>
        <v>-810.22</v>
      </c>
    </row>
    <row r="97" spans="1:21" ht="12.75">
      <c r="A97" s="59">
        <v>92</v>
      </c>
      <c r="B97" s="302">
        <v>91</v>
      </c>
      <c r="C97" s="295" t="s">
        <v>462</v>
      </c>
      <c r="D97" s="295" t="s">
        <v>299</v>
      </c>
      <c r="E97" s="184"/>
      <c r="F97" s="184"/>
      <c r="G97" s="186">
        <v>98.49</v>
      </c>
      <c r="H97" s="186"/>
      <c r="I97" s="186"/>
      <c r="J97" s="186"/>
      <c r="K97" s="186">
        <v>78.65</v>
      </c>
      <c r="L97" s="186">
        <v>115.88</v>
      </c>
      <c r="M97" s="186"/>
      <c r="N97" s="210"/>
      <c r="O97" s="186">
        <v>58.81</v>
      </c>
      <c r="P97" s="186"/>
      <c r="Q97" s="186"/>
      <c r="R97" s="45">
        <f t="shared" si="3"/>
        <v>351.83</v>
      </c>
      <c r="S97" s="304">
        <f t="shared" si="4"/>
        <v>4</v>
      </c>
      <c r="T97" s="304"/>
      <c r="U97" s="308">
        <f t="shared" si="5"/>
        <v>-821.1500000000001</v>
      </c>
    </row>
    <row r="98" spans="1:21" ht="12.75">
      <c r="A98" s="59">
        <v>93</v>
      </c>
      <c r="B98" s="302">
        <v>104</v>
      </c>
      <c r="C98" s="295" t="s">
        <v>64</v>
      </c>
      <c r="D98" s="295" t="s">
        <v>43</v>
      </c>
      <c r="E98" s="184"/>
      <c r="F98" s="184"/>
      <c r="G98" s="186"/>
      <c r="H98" s="186"/>
      <c r="I98" s="186"/>
      <c r="J98" s="186"/>
      <c r="K98" s="186">
        <v>92.99</v>
      </c>
      <c r="L98" s="186"/>
      <c r="M98" s="186">
        <v>117.29</v>
      </c>
      <c r="N98" s="210">
        <v>69.47</v>
      </c>
      <c r="O98" s="186"/>
      <c r="P98" s="186">
        <v>71</v>
      </c>
      <c r="Q98" s="186"/>
      <c r="R98" s="45">
        <f t="shared" si="3"/>
        <v>350.75</v>
      </c>
      <c r="S98" s="304">
        <f t="shared" si="4"/>
        <v>4</v>
      </c>
      <c r="T98" s="304">
        <v>1</v>
      </c>
      <c r="U98" s="308">
        <f t="shared" si="5"/>
        <v>-822.23</v>
      </c>
    </row>
    <row r="99" spans="1:21" ht="12.75">
      <c r="A99" s="59">
        <v>94</v>
      </c>
      <c r="B99" s="302">
        <v>96</v>
      </c>
      <c r="C99" s="295" t="s">
        <v>131</v>
      </c>
      <c r="D99" s="295" t="s">
        <v>20</v>
      </c>
      <c r="E99" s="184"/>
      <c r="F99" s="184">
        <v>45.13</v>
      </c>
      <c r="G99" s="186"/>
      <c r="H99" s="186"/>
      <c r="I99" s="186"/>
      <c r="J99" s="186"/>
      <c r="K99" s="186">
        <v>70.78</v>
      </c>
      <c r="L99" s="186"/>
      <c r="M99" s="186">
        <v>90.97</v>
      </c>
      <c r="N99" s="210">
        <v>40.58</v>
      </c>
      <c r="O99" s="186">
        <v>63.25</v>
      </c>
      <c r="P99" s="186">
        <v>32.43</v>
      </c>
      <c r="Q99" s="186"/>
      <c r="R99" s="45">
        <f t="shared" si="3"/>
        <v>343.14</v>
      </c>
      <c r="S99" s="304">
        <f t="shared" si="4"/>
        <v>6</v>
      </c>
      <c r="T99" s="304"/>
      <c r="U99" s="308">
        <f t="shared" si="5"/>
        <v>-829.84</v>
      </c>
    </row>
    <row r="100" spans="1:21" ht="12.75">
      <c r="A100" s="59">
        <v>95</v>
      </c>
      <c r="B100" s="302">
        <v>106</v>
      </c>
      <c r="C100" s="295" t="s">
        <v>309</v>
      </c>
      <c r="D100" s="295" t="s">
        <v>10</v>
      </c>
      <c r="E100" s="184"/>
      <c r="F100" s="184">
        <v>62.03</v>
      </c>
      <c r="G100" s="186"/>
      <c r="H100" s="186"/>
      <c r="I100" s="186"/>
      <c r="J100" s="186">
        <v>92.4</v>
      </c>
      <c r="K100" s="186"/>
      <c r="L100" s="186"/>
      <c r="M100" s="186"/>
      <c r="N100" s="210">
        <v>48.02</v>
      </c>
      <c r="O100" s="186"/>
      <c r="P100" s="186">
        <v>73.14</v>
      </c>
      <c r="Q100" s="186">
        <v>62.17</v>
      </c>
      <c r="R100" s="45">
        <f t="shared" si="3"/>
        <v>337.76000000000005</v>
      </c>
      <c r="S100" s="304">
        <f t="shared" si="4"/>
        <v>5</v>
      </c>
      <c r="T100" s="304"/>
      <c r="U100" s="308">
        <f t="shared" si="5"/>
        <v>-835.22</v>
      </c>
    </row>
    <row r="101" spans="1:21" ht="12.75">
      <c r="A101" s="59">
        <v>96</v>
      </c>
      <c r="B101" s="302">
        <v>94</v>
      </c>
      <c r="C101" s="296" t="s">
        <v>412</v>
      </c>
      <c r="D101" s="296" t="s">
        <v>50</v>
      </c>
      <c r="E101" s="184"/>
      <c r="F101" s="184">
        <v>65.79</v>
      </c>
      <c r="G101" s="186">
        <v>76.75</v>
      </c>
      <c r="H101" s="186"/>
      <c r="I101" s="186"/>
      <c r="J101" s="186"/>
      <c r="K101" s="186">
        <v>95.78</v>
      </c>
      <c r="L101" s="186"/>
      <c r="M101" s="186"/>
      <c r="N101" s="210"/>
      <c r="O101" s="186">
        <v>81.32</v>
      </c>
      <c r="P101" s="186">
        <v>12.43</v>
      </c>
      <c r="Q101" s="186"/>
      <c r="R101" s="45">
        <f t="shared" si="3"/>
        <v>332.07</v>
      </c>
      <c r="S101" s="304">
        <f t="shared" si="4"/>
        <v>5</v>
      </c>
      <c r="T101" s="304">
        <v>2</v>
      </c>
      <c r="U101" s="308">
        <f t="shared" si="5"/>
        <v>-840.9100000000001</v>
      </c>
    </row>
    <row r="102" spans="1:21" ht="12.75">
      <c r="A102" s="59">
        <v>97</v>
      </c>
      <c r="B102" s="302">
        <v>108</v>
      </c>
      <c r="C102" s="295" t="s">
        <v>448</v>
      </c>
      <c r="D102" s="295" t="s">
        <v>221</v>
      </c>
      <c r="E102" s="184"/>
      <c r="F102" s="184"/>
      <c r="G102" s="186">
        <v>100.84</v>
      </c>
      <c r="H102" s="186"/>
      <c r="I102" s="186">
        <v>89.75</v>
      </c>
      <c r="J102" s="186"/>
      <c r="K102" s="186"/>
      <c r="L102" s="186"/>
      <c r="M102" s="186"/>
      <c r="N102" s="210"/>
      <c r="O102" s="186">
        <v>71.67</v>
      </c>
      <c r="P102" s="186">
        <v>64.57</v>
      </c>
      <c r="Q102" s="186"/>
      <c r="R102" s="45">
        <f t="shared" si="3"/>
        <v>326.83</v>
      </c>
      <c r="S102" s="304">
        <f t="shared" si="4"/>
        <v>4</v>
      </c>
      <c r="T102" s="304"/>
      <c r="U102" s="308">
        <f t="shared" si="5"/>
        <v>-846.1500000000001</v>
      </c>
    </row>
    <row r="103" spans="1:21" ht="12.75">
      <c r="A103" s="59">
        <v>98</v>
      </c>
      <c r="B103" s="302">
        <v>100</v>
      </c>
      <c r="C103" s="296" t="s">
        <v>133</v>
      </c>
      <c r="D103" s="296" t="s">
        <v>83</v>
      </c>
      <c r="E103" s="184"/>
      <c r="F103" s="184"/>
      <c r="G103" s="186">
        <v>96.98</v>
      </c>
      <c r="H103" s="186"/>
      <c r="I103" s="186">
        <v>83.25</v>
      </c>
      <c r="J103" s="186"/>
      <c r="K103" s="186"/>
      <c r="L103" s="186"/>
      <c r="M103" s="186"/>
      <c r="N103" s="210">
        <v>61.28</v>
      </c>
      <c r="O103" s="186">
        <v>54.25</v>
      </c>
      <c r="P103" s="186">
        <v>26</v>
      </c>
      <c r="Q103" s="186"/>
      <c r="R103" s="45">
        <f t="shared" si="3"/>
        <v>321.76</v>
      </c>
      <c r="S103" s="304">
        <f t="shared" si="4"/>
        <v>5</v>
      </c>
      <c r="T103" s="304">
        <v>2</v>
      </c>
      <c r="U103" s="308">
        <f t="shared" si="5"/>
        <v>-851.22</v>
      </c>
    </row>
    <row r="104" spans="1:21" ht="12.75">
      <c r="A104" s="59">
        <v>99</v>
      </c>
      <c r="B104" s="302">
        <v>109</v>
      </c>
      <c r="C104" s="295" t="s">
        <v>42</v>
      </c>
      <c r="D104" s="295" t="s">
        <v>81</v>
      </c>
      <c r="E104" s="184"/>
      <c r="F104" s="184">
        <v>69.54</v>
      </c>
      <c r="G104" s="186"/>
      <c r="H104" s="186"/>
      <c r="I104" s="186"/>
      <c r="J104" s="186"/>
      <c r="K104" s="186"/>
      <c r="L104" s="186"/>
      <c r="M104" s="186">
        <v>115.36</v>
      </c>
      <c r="N104" s="210"/>
      <c r="O104" s="186"/>
      <c r="P104" s="186">
        <v>65.29</v>
      </c>
      <c r="Q104" s="186">
        <v>69.79</v>
      </c>
      <c r="R104" s="45">
        <f t="shared" si="3"/>
        <v>319.98</v>
      </c>
      <c r="S104" s="304">
        <f t="shared" si="4"/>
        <v>4</v>
      </c>
      <c r="T104" s="304"/>
      <c r="U104" s="308">
        <f t="shared" si="5"/>
        <v>-853</v>
      </c>
    </row>
    <row r="105" spans="1:21" ht="12.75">
      <c r="A105" s="59">
        <v>100</v>
      </c>
      <c r="B105" s="302">
        <v>95</v>
      </c>
      <c r="C105" s="295" t="s">
        <v>34</v>
      </c>
      <c r="D105" s="295" t="s">
        <v>15</v>
      </c>
      <c r="E105" s="184">
        <v>72.96</v>
      </c>
      <c r="F105" s="184">
        <v>45.6</v>
      </c>
      <c r="G105" s="186"/>
      <c r="H105" s="186"/>
      <c r="I105" s="186"/>
      <c r="J105" s="186"/>
      <c r="K105" s="186"/>
      <c r="L105" s="186"/>
      <c r="M105" s="186">
        <v>117.19</v>
      </c>
      <c r="N105" s="210"/>
      <c r="O105" s="186"/>
      <c r="P105" s="186"/>
      <c r="Q105" s="186">
        <v>81.98</v>
      </c>
      <c r="R105" s="45">
        <f t="shared" si="3"/>
        <v>317.73</v>
      </c>
      <c r="S105" s="304">
        <f t="shared" si="4"/>
        <v>4</v>
      </c>
      <c r="T105" s="304"/>
      <c r="U105" s="308">
        <f t="shared" si="5"/>
        <v>-855.25</v>
      </c>
    </row>
    <row r="106" spans="1:21" ht="12.75">
      <c r="A106" s="59">
        <v>101</v>
      </c>
      <c r="B106" s="302">
        <v>107</v>
      </c>
      <c r="C106" s="296" t="s">
        <v>510</v>
      </c>
      <c r="D106" s="296" t="s">
        <v>480</v>
      </c>
      <c r="E106" s="184"/>
      <c r="F106" s="184"/>
      <c r="G106" s="186"/>
      <c r="H106" s="186"/>
      <c r="I106" s="186"/>
      <c r="J106" s="186"/>
      <c r="K106" s="186">
        <v>85.86</v>
      </c>
      <c r="L106" s="186"/>
      <c r="M106" s="186">
        <v>110.6</v>
      </c>
      <c r="N106" s="210">
        <v>67.31</v>
      </c>
      <c r="O106" s="186"/>
      <c r="P106" s="186">
        <v>48.14</v>
      </c>
      <c r="Q106" s="186"/>
      <c r="R106" s="45">
        <f t="shared" si="3"/>
        <v>311.90999999999997</v>
      </c>
      <c r="S106" s="304">
        <f t="shared" si="4"/>
        <v>4</v>
      </c>
      <c r="T106" s="304">
        <v>2</v>
      </c>
      <c r="U106" s="308">
        <f t="shared" si="5"/>
        <v>-861.07</v>
      </c>
    </row>
    <row r="107" spans="1:21" ht="12.75">
      <c r="A107" s="59">
        <v>102</v>
      </c>
      <c r="B107" s="302">
        <v>97</v>
      </c>
      <c r="C107" s="295" t="s">
        <v>481</v>
      </c>
      <c r="D107" s="295" t="s">
        <v>15</v>
      </c>
      <c r="E107" s="184"/>
      <c r="F107" s="184"/>
      <c r="G107" s="186"/>
      <c r="H107" s="186"/>
      <c r="I107" s="186">
        <v>91.9</v>
      </c>
      <c r="J107" s="186"/>
      <c r="K107" s="186"/>
      <c r="L107" s="186"/>
      <c r="M107" s="186">
        <v>120.04</v>
      </c>
      <c r="N107" s="210"/>
      <c r="O107" s="186">
        <v>98.2</v>
      </c>
      <c r="P107" s="186"/>
      <c r="Q107" s="186"/>
      <c r="R107" s="45">
        <f t="shared" si="3"/>
        <v>310.14</v>
      </c>
      <c r="S107" s="304">
        <f t="shared" si="4"/>
        <v>3</v>
      </c>
      <c r="T107" s="304">
        <v>1</v>
      </c>
      <c r="U107" s="308">
        <f t="shared" si="5"/>
        <v>-862.84</v>
      </c>
    </row>
    <row r="108" spans="1:21" ht="12.75">
      <c r="A108" s="59">
        <v>103</v>
      </c>
      <c r="B108" s="302">
        <v>98</v>
      </c>
      <c r="C108" s="295" t="s">
        <v>107</v>
      </c>
      <c r="D108" s="295" t="s">
        <v>78</v>
      </c>
      <c r="E108" s="184">
        <v>85.19</v>
      </c>
      <c r="F108" s="184"/>
      <c r="G108" s="186"/>
      <c r="H108" s="186"/>
      <c r="I108" s="186"/>
      <c r="J108" s="186">
        <v>94.14</v>
      </c>
      <c r="K108" s="186"/>
      <c r="L108" s="186"/>
      <c r="M108" s="186">
        <v>117.27</v>
      </c>
      <c r="N108" s="210"/>
      <c r="O108" s="186"/>
      <c r="P108" s="186"/>
      <c r="Q108" s="186"/>
      <c r="R108" s="45">
        <f t="shared" si="3"/>
        <v>296.59999999999997</v>
      </c>
      <c r="S108" s="304">
        <f t="shared" si="4"/>
        <v>3</v>
      </c>
      <c r="T108" s="304"/>
      <c r="U108" s="308">
        <f t="shared" si="5"/>
        <v>-876.3800000000001</v>
      </c>
    </row>
    <row r="109" spans="1:21" ht="12.75">
      <c r="A109" s="59">
        <v>104</v>
      </c>
      <c r="B109" s="302">
        <v>99</v>
      </c>
      <c r="C109" s="294" t="s">
        <v>347</v>
      </c>
      <c r="D109" s="294" t="s">
        <v>38</v>
      </c>
      <c r="E109" s="184"/>
      <c r="F109" s="184">
        <v>92.08</v>
      </c>
      <c r="G109" s="186"/>
      <c r="H109" s="186"/>
      <c r="I109" s="186"/>
      <c r="J109" s="186"/>
      <c r="K109" s="186"/>
      <c r="L109" s="186">
        <v>106.46</v>
      </c>
      <c r="M109" s="186">
        <v>97.97</v>
      </c>
      <c r="N109" s="210"/>
      <c r="O109" s="186"/>
      <c r="P109" s="186"/>
      <c r="Q109" s="186"/>
      <c r="R109" s="45">
        <f aca="true" t="shared" si="6" ref="R109:R172">E109+F109+G109+H109+I109+J109+K109+L109+M109+N109+O109+P109+Q109</f>
        <v>296.51</v>
      </c>
      <c r="S109" s="304">
        <f t="shared" si="4"/>
        <v>3</v>
      </c>
      <c r="T109" s="304">
        <v>1</v>
      </c>
      <c r="U109" s="308">
        <f t="shared" si="5"/>
        <v>-876.47</v>
      </c>
    </row>
    <row r="110" spans="1:21" ht="12.75">
      <c r="A110" s="59">
        <v>105</v>
      </c>
      <c r="B110" s="302">
        <v>125</v>
      </c>
      <c r="C110" s="294" t="s">
        <v>235</v>
      </c>
      <c r="D110" s="294" t="s">
        <v>13</v>
      </c>
      <c r="E110" s="184"/>
      <c r="F110" s="184"/>
      <c r="G110" s="186"/>
      <c r="H110" s="186"/>
      <c r="I110" s="186"/>
      <c r="J110" s="186">
        <v>70.68</v>
      </c>
      <c r="K110" s="186"/>
      <c r="L110" s="186"/>
      <c r="M110" s="186">
        <v>85.41</v>
      </c>
      <c r="N110" s="210"/>
      <c r="O110" s="186">
        <v>49.36</v>
      </c>
      <c r="P110" s="186">
        <v>90.29</v>
      </c>
      <c r="Q110" s="186"/>
      <c r="R110" s="45">
        <f t="shared" si="6"/>
        <v>295.74</v>
      </c>
      <c r="S110" s="304">
        <f t="shared" si="4"/>
        <v>4</v>
      </c>
      <c r="T110" s="304">
        <v>1</v>
      </c>
      <c r="U110" s="308">
        <f t="shared" si="5"/>
        <v>-877.24</v>
      </c>
    </row>
    <row r="111" spans="1:21" ht="12.75">
      <c r="A111" s="59">
        <v>106</v>
      </c>
      <c r="B111" s="302">
        <v>101</v>
      </c>
      <c r="C111" s="294" t="s">
        <v>390</v>
      </c>
      <c r="D111" s="294" t="s">
        <v>48</v>
      </c>
      <c r="E111" s="184">
        <v>87.47</v>
      </c>
      <c r="F111" s="184"/>
      <c r="G111" s="186"/>
      <c r="H111" s="186"/>
      <c r="I111" s="186"/>
      <c r="J111" s="186"/>
      <c r="K111" s="186">
        <v>88.28</v>
      </c>
      <c r="L111" s="186">
        <v>118.73</v>
      </c>
      <c r="M111" s="186"/>
      <c r="N111" s="210"/>
      <c r="O111" s="186"/>
      <c r="P111" s="186"/>
      <c r="Q111" s="186"/>
      <c r="R111" s="45">
        <f t="shared" si="6"/>
        <v>294.48</v>
      </c>
      <c r="S111" s="304">
        <f t="shared" si="4"/>
        <v>3</v>
      </c>
      <c r="T111" s="304"/>
      <c r="U111" s="308">
        <f t="shared" si="5"/>
        <v>-878.5</v>
      </c>
    </row>
    <row r="112" spans="1:21" ht="12.75">
      <c r="A112" s="59">
        <v>107</v>
      </c>
      <c r="B112" s="302">
        <v>123</v>
      </c>
      <c r="C112" s="294" t="s">
        <v>145</v>
      </c>
      <c r="D112" s="294" t="s">
        <v>10</v>
      </c>
      <c r="E112" s="184"/>
      <c r="F112" s="184"/>
      <c r="G112" s="186"/>
      <c r="H112" s="186"/>
      <c r="I112" s="186">
        <v>108.03</v>
      </c>
      <c r="J112" s="186"/>
      <c r="K112" s="186"/>
      <c r="L112" s="186"/>
      <c r="M112" s="186"/>
      <c r="N112" s="210">
        <v>103</v>
      </c>
      <c r="O112" s="186"/>
      <c r="P112" s="186">
        <v>77.43</v>
      </c>
      <c r="Q112" s="186"/>
      <c r="R112" s="45">
        <f t="shared" si="6"/>
        <v>288.46000000000004</v>
      </c>
      <c r="S112" s="304">
        <f t="shared" si="4"/>
        <v>3</v>
      </c>
      <c r="T112" s="304">
        <v>2</v>
      </c>
      <c r="U112" s="308">
        <f t="shared" si="5"/>
        <v>-884.52</v>
      </c>
    </row>
    <row r="113" spans="1:21" ht="12.75">
      <c r="A113" s="59">
        <v>108</v>
      </c>
      <c r="B113" s="302">
        <v>102</v>
      </c>
      <c r="C113" s="232" t="s">
        <v>386</v>
      </c>
      <c r="D113" s="232" t="s">
        <v>37</v>
      </c>
      <c r="E113" s="184">
        <v>88.95</v>
      </c>
      <c r="F113" s="184">
        <v>54.99</v>
      </c>
      <c r="G113" s="186"/>
      <c r="H113" s="186">
        <v>63.13</v>
      </c>
      <c r="I113" s="186">
        <v>74.32</v>
      </c>
      <c r="J113" s="186"/>
      <c r="K113" s="186"/>
      <c r="L113" s="186"/>
      <c r="M113" s="186"/>
      <c r="N113" s="210"/>
      <c r="O113" s="186"/>
      <c r="P113" s="186"/>
      <c r="Q113" s="186"/>
      <c r="R113" s="45">
        <f t="shared" si="6"/>
        <v>281.39</v>
      </c>
      <c r="S113" s="304">
        <f t="shared" si="4"/>
        <v>4</v>
      </c>
      <c r="T113" s="304"/>
      <c r="U113" s="308">
        <f t="shared" si="5"/>
        <v>-891.59</v>
      </c>
    </row>
    <row r="114" spans="1:21" ht="12.75">
      <c r="A114" s="59">
        <v>109</v>
      </c>
      <c r="B114" s="302">
        <v>103</v>
      </c>
      <c r="C114" s="294" t="s">
        <v>383</v>
      </c>
      <c r="D114" s="294" t="s">
        <v>17</v>
      </c>
      <c r="E114" s="184">
        <v>84.61</v>
      </c>
      <c r="F114" s="184"/>
      <c r="G114" s="186">
        <v>103.92</v>
      </c>
      <c r="H114" s="186"/>
      <c r="I114" s="186">
        <v>92.68</v>
      </c>
      <c r="J114" s="186"/>
      <c r="K114" s="186"/>
      <c r="L114" s="186"/>
      <c r="M114" s="186"/>
      <c r="N114" s="210"/>
      <c r="O114" s="186"/>
      <c r="P114" s="186"/>
      <c r="Q114" s="186"/>
      <c r="R114" s="45">
        <f t="shared" si="6"/>
        <v>281.21000000000004</v>
      </c>
      <c r="S114" s="304">
        <f t="shared" si="4"/>
        <v>3</v>
      </c>
      <c r="T114" s="304"/>
      <c r="U114" s="308">
        <f t="shared" si="5"/>
        <v>-891.77</v>
      </c>
    </row>
    <row r="115" spans="1:21" ht="12.75">
      <c r="A115" s="59">
        <v>110</v>
      </c>
      <c r="B115" s="302">
        <v>114</v>
      </c>
      <c r="C115" s="232" t="s">
        <v>143</v>
      </c>
      <c r="D115" s="232" t="s">
        <v>33</v>
      </c>
      <c r="E115" s="184">
        <v>52.09</v>
      </c>
      <c r="F115" s="184">
        <v>51.7</v>
      </c>
      <c r="G115" s="186"/>
      <c r="H115" s="186"/>
      <c r="I115" s="186"/>
      <c r="J115" s="186"/>
      <c r="K115" s="186">
        <v>78.47</v>
      </c>
      <c r="L115" s="186"/>
      <c r="M115" s="186"/>
      <c r="N115" s="210">
        <v>46.09</v>
      </c>
      <c r="O115" s="186"/>
      <c r="P115" s="186">
        <v>51.71</v>
      </c>
      <c r="Q115" s="186"/>
      <c r="R115" s="45">
        <f t="shared" si="6"/>
        <v>280.06</v>
      </c>
      <c r="S115" s="304">
        <f t="shared" si="4"/>
        <v>5</v>
      </c>
      <c r="T115" s="304"/>
      <c r="U115" s="308">
        <f t="shared" si="5"/>
        <v>-892.9200000000001</v>
      </c>
    </row>
    <row r="116" spans="1:21" ht="12.75">
      <c r="A116" s="59">
        <v>111</v>
      </c>
      <c r="B116" s="302">
        <v>105</v>
      </c>
      <c r="C116" s="294" t="s">
        <v>279</v>
      </c>
      <c r="D116" s="294" t="s">
        <v>13</v>
      </c>
      <c r="E116" s="186">
        <v>61.88</v>
      </c>
      <c r="F116" s="184">
        <v>82.69</v>
      </c>
      <c r="G116" s="186"/>
      <c r="H116" s="186"/>
      <c r="I116" s="186"/>
      <c r="J116" s="186">
        <v>76.67</v>
      </c>
      <c r="K116" s="186"/>
      <c r="L116" s="186"/>
      <c r="M116" s="186"/>
      <c r="N116" s="210"/>
      <c r="O116" s="186"/>
      <c r="P116" s="186"/>
      <c r="Q116" s="186">
        <v>57.53</v>
      </c>
      <c r="R116" s="45">
        <f t="shared" si="6"/>
        <v>278.77</v>
      </c>
      <c r="S116" s="304">
        <f t="shared" si="4"/>
        <v>4</v>
      </c>
      <c r="T116" s="304"/>
      <c r="U116" s="308">
        <f t="shared" si="5"/>
        <v>-894.21</v>
      </c>
    </row>
    <row r="117" spans="1:21" ht="12.75">
      <c r="A117" s="59">
        <v>112</v>
      </c>
      <c r="B117" s="302">
        <v>132</v>
      </c>
      <c r="C117" s="232" t="s">
        <v>68</v>
      </c>
      <c r="D117" s="232" t="s">
        <v>69</v>
      </c>
      <c r="E117" s="186"/>
      <c r="F117" s="184">
        <v>47.01</v>
      </c>
      <c r="G117" s="186">
        <v>53.54</v>
      </c>
      <c r="H117" s="186"/>
      <c r="I117" s="186"/>
      <c r="J117" s="186"/>
      <c r="K117" s="186"/>
      <c r="L117" s="186"/>
      <c r="M117" s="186"/>
      <c r="N117" s="210">
        <v>43.61</v>
      </c>
      <c r="O117" s="186">
        <v>51.22</v>
      </c>
      <c r="P117" s="186">
        <v>73.14</v>
      </c>
      <c r="Q117" s="186"/>
      <c r="R117" s="45">
        <f t="shared" si="6"/>
        <v>268.52</v>
      </c>
      <c r="S117" s="304">
        <f t="shared" si="4"/>
        <v>5</v>
      </c>
      <c r="T117" s="304">
        <v>1</v>
      </c>
      <c r="U117" s="308">
        <f t="shared" si="5"/>
        <v>-904.46</v>
      </c>
    </row>
    <row r="118" spans="1:21" ht="12.75">
      <c r="A118" s="59">
        <v>113</v>
      </c>
      <c r="B118" s="302">
        <v>130</v>
      </c>
      <c r="C118" s="232" t="s">
        <v>227</v>
      </c>
      <c r="D118" s="232" t="s">
        <v>480</v>
      </c>
      <c r="E118" s="186"/>
      <c r="F118" s="184"/>
      <c r="G118" s="186"/>
      <c r="H118" s="186"/>
      <c r="I118" s="186">
        <v>78.15</v>
      </c>
      <c r="J118" s="186"/>
      <c r="K118" s="186">
        <v>76.12</v>
      </c>
      <c r="L118" s="186"/>
      <c r="M118" s="186"/>
      <c r="N118" s="210">
        <v>43.92</v>
      </c>
      <c r="O118" s="186"/>
      <c r="P118" s="186">
        <v>68.86</v>
      </c>
      <c r="Q118" s="186"/>
      <c r="R118" s="45">
        <f t="shared" si="6"/>
        <v>267.05</v>
      </c>
      <c r="S118" s="304">
        <f t="shared" si="4"/>
        <v>4</v>
      </c>
      <c r="T118" s="304"/>
      <c r="U118" s="308">
        <f t="shared" si="5"/>
        <v>-905.9300000000001</v>
      </c>
    </row>
    <row r="119" spans="1:21" ht="12.75">
      <c r="A119" s="59">
        <v>114</v>
      </c>
      <c r="B119" s="302">
        <v>122</v>
      </c>
      <c r="C119" s="294" t="s">
        <v>79</v>
      </c>
      <c r="D119" s="294" t="s">
        <v>13</v>
      </c>
      <c r="E119" s="186">
        <v>60.24</v>
      </c>
      <c r="F119" s="184">
        <v>82.69</v>
      </c>
      <c r="G119" s="186"/>
      <c r="H119" s="186"/>
      <c r="I119" s="186"/>
      <c r="J119" s="186"/>
      <c r="K119" s="186"/>
      <c r="L119" s="186"/>
      <c r="M119" s="186"/>
      <c r="N119" s="210">
        <v>68.79</v>
      </c>
      <c r="O119" s="186"/>
      <c r="P119" s="186">
        <v>49.57</v>
      </c>
      <c r="Q119" s="186"/>
      <c r="R119" s="45">
        <f t="shared" si="6"/>
        <v>261.29</v>
      </c>
      <c r="S119" s="304">
        <f t="shared" si="4"/>
        <v>4</v>
      </c>
      <c r="T119" s="304">
        <v>1</v>
      </c>
      <c r="U119" s="308">
        <f t="shared" si="5"/>
        <v>-911.69</v>
      </c>
    </row>
    <row r="120" spans="1:21" ht="12.75">
      <c r="A120" s="59">
        <v>115</v>
      </c>
      <c r="B120" s="302">
        <v>118</v>
      </c>
      <c r="C120" s="232" t="s">
        <v>385</v>
      </c>
      <c r="D120" s="232" t="s">
        <v>321</v>
      </c>
      <c r="E120" s="186">
        <v>63.85</v>
      </c>
      <c r="F120" s="184"/>
      <c r="G120" s="186"/>
      <c r="H120" s="186"/>
      <c r="I120" s="186">
        <v>93.78</v>
      </c>
      <c r="J120" s="186"/>
      <c r="K120" s="186"/>
      <c r="L120" s="186"/>
      <c r="M120" s="186"/>
      <c r="N120" s="210">
        <v>65.56</v>
      </c>
      <c r="O120" s="186"/>
      <c r="P120" s="186">
        <v>37.43</v>
      </c>
      <c r="Q120" s="186"/>
      <c r="R120" s="45">
        <f t="shared" si="6"/>
        <v>260.62</v>
      </c>
      <c r="S120" s="304">
        <f t="shared" si="4"/>
        <v>4</v>
      </c>
      <c r="T120" s="304">
        <v>2</v>
      </c>
      <c r="U120" s="308">
        <f t="shared" si="5"/>
        <v>-912.36</v>
      </c>
    </row>
    <row r="121" spans="1:21" ht="12.75">
      <c r="A121" s="59">
        <v>116</v>
      </c>
      <c r="B121" s="302">
        <v>110</v>
      </c>
      <c r="C121" s="294" t="s">
        <v>283</v>
      </c>
      <c r="D121" s="294" t="s">
        <v>91</v>
      </c>
      <c r="E121" s="186">
        <v>64.66</v>
      </c>
      <c r="F121" s="184">
        <v>69.08</v>
      </c>
      <c r="G121" s="186"/>
      <c r="H121" s="186"/>
      <c r="I121" s="186">
        <v>75.52</v>
      </c>
      <c r="J121" s="186"/>
      <c r="K121" s="186"/>
      <c r="L121" s="186"/>
      <c r="M121" s="186"/>
      <c r="N121" s="210">
        <v>36.44</v>
      </c>
      <c r="O121" s="186"/>
      <c r="P121" s="186"/>
      <c r="Q121" s="186"/>
      <c r="R121" s="45">
        <f t="shared" si="6"/>
        <v>245.7</v>
      </c>
      <c r="S121" s="304">
        <f t="shared" si="4"/>
        <v>4</v>
      </c>
      <c r="T121" s="304"/>
      <c r="U121" s="308">
        <f t="shared" si="5"/>
        <v>-927.28</v>
      </c>
    </row>
    <row r="122" spans="1:21" ht="12.75">
      <c r="A122" s="59">
        <v>117</v>
      </c>
      <c r="B122" s="302">
        <v>111</v>
      </c>
      <c r="C122" s="294" t="s">
        <v>216</v>
      </c>
      <c r="D122" s="294" t="s">
        <v>163</v>
      </c>
      <c r="E122" s="186">
        <v>114.92</v>
      </c>
      <c r="F122" s="184"/>
      <c r="G122" s="186"/>
      <c r="H122" s="186"/>
      <c r="I122" s="186"/>
      <c r="J122" s="186"/>
      <c r="K122" s="186"/>
      <c r="L122" s="186"/>
      <c r="M122" s="186">
        <v>124.98</v>
      </c>
      <c r="N122" s="210"/>
      <c r="O122" s="186"/>
      <c r="P122" s="186"/>
      <c r="Q122" s="186"/>
      <c r="R122" s="45">
        <f t="shared" si="6"/>
        <v>239.9</v>
      </c>
      <c r="S122" s="304">
        <f t="shared" si="4"/>
        <v>2</v>
      </c>
      <c r="T122" s="304">
        <v>2</v>
      </c>
      <c r="U122" s="308">
        <f t="shared" si="5"/>
        <v>-933.08</v>
      </c>
    </row>
    <row r="123" spans="1:21" ht="12.75">
      <c r="A123" s="59">
        <v>118</v>
      </c>
      <c r="B123" s="302">
        <v>112</v>
      </c>
      <c r="C123" s="294" t="s">
        <v>348</v>
      </c>
      <c r="D123" s="294" t="s">
        <v>48</v>
      </c>
      <c r="E123" s="186">
        <v>74.86</v>
      </c>
      <c r="F123" s="184"/>
      <c r="G123" s="186"/>
      <c r="H123" s="186"/>
      <c r="I123" s="186"/>
      <c r="J123" s="186"/>
      <c r="K123" s="186"/>
      <c r="L123" s="186"/>
      <c r="M123" s="186">
        <v>93.57</v>
      </c>
      <c r="N123" s="210"/>
      <c r="O123" s="186"/>
      <c r="P123" s="186"/>
      <c r="Q123" s="186">
        <v>65.62</v>
      </c>
      <c r="R123" s="45">
        <f t="shared" si="6"/>
        <v>234.05</v>
      </c>
      <c r="S123" s="304">
        <f t="shared" si="4"/>
        <v>3</v>
      </c>
      <c r="T123" s="304"/>
      <c r="U123" s="308">
        <f t="shared" si="5"/>
        <v>-938.9300000000001</v>
      </c>
    </row>
    <row r="124" spans="1:21" ht="12.75">
      <c r="A124" s="59">
        <v>119</v>
      </c>
      <c r="B124" s="302">
        <v>113</v>
      </c>
      <c r="C124" s="294" t="s">
        <v>40</v>
      </c>
      <c r="D124" s="294" t="s">
        <v>20</v>
      </c>
      <c r="E124" s="186"/>
      <c r="F124" s="184"/>
      <c r="G124" s="186">
        <v>102.84</v>
      </c>
      <c r="H124" s="186"/>
      <c r="I124" s="186"/>
      <c r="J124" s="186"/>
      <c r="K124" s="186"/>
      <c r="L124" s="186">
        <v>131.13</v>
      </c>
      <c r="M124" s="186"/>
      <c r="N124" s="210"/>
      <c r="O124" s="186"/>
      <c r="P124" s="186"/>
      <c r="Q124" s="186"/>
      <c r="R124" s="45">
        <f t="shared" si="6"/>
        <v>233.97</v>
      </c>
      <c r="S124" s="304">
        <f t="shared" si="4"/>
        <v>2</v>
      </c>
      <c r="T124" s="304">
        <v>1</v>
      </c>
      <c r="U124" s="308">
        <f t="shared" si="5"/>
        <v>-939.01</v>
      </c>
    </row>
    <row r="125" spans="1:21" ht="12.75">
      <c r="A125" s="59">
        <v>120</v>
      </c>
      <c r="B125" s="302">
        <v>115</v>
      </c>
      <c r="C125" s="294" t="s">
        <v>232</v>
      </c>
      <c r="D125" s="294" t="s">
        <v>47</v>
      </c>
      <c r="E125" s="186"/>
      <c r="F125" s="184"/>
      <c r="G125" s="186"/>
      <c r="H125" s="186"/>
      <c r="I125" s="186"/>
      <c r="J125" s="186">
        <v>102.69</v>
      </c>
      <c r="K125" s="186"/>
      <c r="L125" s="186"/>
      <c r="M125" s="186">
        <v>124.61</v>
      </c>
      <c r="N125" s="210"/>
      <c r="O125" s="186"/>
      <c r="P125" s="186"/>
      <c r="Q125" s="186"/>
      <c r="R125" s="45">
        <f t="shared" si="6"/>
        <v>227.3</v>
      </c>
      <c r="S125" s="304">
        <f t="shared" si="4"/>
        <v>2</v>
      </c>
      <c r="T125" s="304">
        <v>1</v>
      </c>
      <c r="U125" s="308">
        <f t="shared" si="5"/>
        <v>-945.6800000000001</v>
      </c>
    </row>
    <row r="126" spans="1:21" ht="12.75">
      <c r="A126" s="59">
        <v>121</v>
      </c>
      <c r="B126" s="302">
        <v>116</v>
      </c>
      <c r="C126" s="232" t="s">
        <v>234</v>
      </c>
      <c r="D126" s="232" t="s">
        <v>150</v>
      </c>
      <c r="E126" s="186">
        <v>86.51</v>
      </c>
      <c r="F126" s="184">
        <v>50.3</v>
      </c>
      <c r="G126" s="186">
        <v>88.38</v>
      </c>
      <c r="H126" s="186"/>
      <c r="I126" s="186"/>
      <c r="J126" s="186"/>
      <c r="K126" s="186"/>
      <c r="L126" s="186"/>
      <c r="M126" s="186"/>
      <c r="N126" s="210"/>
      <c r="O126" s="186"/>
      <c r="P126" s="186"/>
      <c r="Q126" s="186"/>
      <c r="R126" s="45">
        <f t="shared" si="6"/>
        <v>225.19</v>
      </c>
      <c r="S126" s="304">
        <f t="shared" si="4"/>
        <v>3</v>
      </c>
      <c r="T126" s="304"/>
      <c r="U126" s="308">
        <f t="shared" si="5"/>
        <v>-947.79</v>
      </c>
    </row>
    <row r="127" spans="1:21" ht="12.75">
      <c r="A127" s="59">
        <v>122</v>
      </c>
      <c r="B127" s="302">
        <v>117</v>
      </c>
      <c r="C127" s="294" t="s">
        <v>153</v>
      </c>
      <c r="D127" s="294" t="s">
        <v>105</v>
      </c>
      <c r="E127" s="186">
        <v>104.88</v>
      </c>
      <c r="F127" s="184"/>
      <c r="G127" s="186">
        <v>120</v>
      </c>
      <c r="H127" s="186"/>
      <c r="I127" s="186"/>
      <c r="J127" s="186"/>
      <c r="K127" s="186"/>
      <c r="L127" s="186"/>
      <c r="M127" s="186"/>
      <c r="N127" s="210"/>
      <c r="O127" s="186"/>
      <c r="P127" s="186"/>
      <c r="Q127" s="186"/>
      <c r="R127" s="45">
        <f t="shared" si="6"/>
        <v>224.88</v>
      </c>
      <c r="S127" s="304">
        <f t="shared" si="4"/>
        <v>2</v>
      </c>
      <c r="T127" s="304">
        <v>2</v>
      </c>
      <c r="U127" s="308">
        <f t="shared" si="5"/>
        <v>-948.1</v>
      </c>
    </row>
    <row r="128" spans="1:21" ht="12.75">
      <c r="A128" s="59">
        <v>123</v>
      </c>
      <c r="B128" s="302">
        <v>119</v>
      </c>
      <c r="C128" s="294" t="s">
        <v>508</v>
      </c>
      <c r="D128" s="294" t="s">
        <v>10</v>
      </c>
      <c r="E128" s="186"/>
      <c r="F128" s="184"/>
      <c r="G128" s="186"/>
      <c r="H128" s="186"/>
      <c r="I128" s="186"/>
      <c r="J128" s="186"/>
      <c r="K128" s="186">
        <v>90.11</v>
      </c>
      <c r="L128" s="186">
        <v>129.23</v>
      </c>
      <c r="M128" s="186"/>
      <c r="N128" s="210"/>
      <c r="O128" s="186"/>
      <c r="P128" s="186"/>
      <c r="Q128" s="186"/>
      <c r="R128" s="45">
        <f t="shared" si="6"/>
        <v>219.33999999999997</v>
      </c>
      <c r="S128" s="304">
        <f t="shared" si="4"/>
        <v>2</v>
      </c>
      <c r="T128" s="304">
        <v>1</v>
      </c>
      <c r="U128" s="308">
        <f t="shared" si="5"/>
        <v>-953.6400000000001</v>
      </c>
    </row>
    <row r="129" spans="1:21" ht="12.75">
      <c r="A129" s="59">
        <v>124</v>
      </c>
      <c r="B129" s="302">
        <v>156</v>
      </c>
      <c r="C129" s="232" t="s">
        <v>101</v>
      </c>
      <c r="D129" s="232" t="s">
        <v>132</v>
      </c>
      <c r="E129" s="186"/>
      <c r="F129" s="184">
        <v>84.57</v>
      </c>
      <c r="G129" s="186"/>
      <c r="H129" s="186"/>
      <c r="I129" s="186"/>
      <c r="J129" s="186"/>
      <c r="K129" s="186"/>
      <c r="L129" s="186"/>
      <c r="M129" s="186"/>
      <c r="N129" s="210">
        <v>42.96</v>
      </c>
      <c r="O129" s="186"/>
      <c r="P129" s="186">
        <v>91</v>
      </c>
      <c r="Q129" s="186"/>
      <c r="R129" s="45">
        <f t="shared" si="6"/>
        <v>218.53</v>
      </c>
      <c r="S129" s="304">
        <f t="shared" si="4"/>
        <v>3</v>
      </c>
      <c r="T129" s="304">
        <v>1</v>
      </c>
      <c r="U129" s="308">
        <f t="shared" si="5"/>
        <v>-954.45</v>
      </c>
    </row>
    <row r="130" spans="1:21" ht="12.75">
      <c r="A130" s="59">
        <v>125</v>
      </c>
      <c r="B130" s="302">
        <v>154</v>
      </c>
      <c r="C130" s="294" t="s">
        <v>42</v>
      </c>
      <c r="D130" s="294" t="s">
        <v>82</v>
      </c>
      <c r="E130" s="186"/>
      <c r="F130" s="184">
        <v>74.71</v>
      </c>
      <c r="G130" s="186"/>
      <c r="H130" s="186"/>
      <c r="I130" s="186"/>
      <c r="J130" s="186">
        <v>57.78</v>
      </c>
      <c r="K130" s="186"/>
      <c r="L130" s="186"/>
      <c r="M130" s="186"/>
      <c r="N130" s="210"/>
      <c r="O130" s="186"/>
      <c r="P130" s="186">
        <v>86</v>
      </c>
      <c r="Q130" s="186"/>
      <c r="R130" s="45">
        <f t="shared" si="6"/>
        <v>218.49</v>
      </c>
      <c r="S130" s="304">
        <f t="shared" si="4"/>
        <v>3</v>
      </c>
      <c r="T130" s="304"/>
      <c r="U130" s="308">
        <f t="shared" si="5"/>
        <v>-954.49</v>
      </c>
    </row>
    <row r="131" spans="1:21" ht="12.75">
      <c r="A131" s="59">
        <v>126</v>
      </c>
      <c r="B131" s="302">
        <v>120</v>
      </c>
      <c r="C131" s="294" t="s">
        <v>217</v>
      </c>
      <c r="D131" s="294" t="s">
        <v>181</v>
      </c>
      <c r="E131" s="186">
        <v>95.91</v>
      </c>
      <c r="F131" s="184"/>
      <c r="G131" s="186">
        <v>118.01</v>
      </c>
      <c r="H131" s="186"/>
      <c r="I131" s="186"/>
      <c r="J131" s="186"/>
      <c r="K131" s="186"/>
      <c r="L131" s="186"/>
      <c r="M131" s="186"/>
      <c r="N131" s="210"/>
      <c r="O131" s="186"/>
      <c r="P131" s="186"/>
      <c r="Q131" s="186"/>
      <c r="R131" s="45">
        <f t="shared" si="6"/>
        <v>213.92000000000002</v>
      </c>
      <c r="S131" s="304">
        <f t="shared" si="4"/>
        <v>2</v>
      </c>
      <c r="T131" s="304">
        <v>1</v>
      </c>
      <c r="U131" s="308">
        <f t="shared" si="5"/>
        <v>-959.06</v>
      </c>
    </row>
    <row r="132" spans="1:21" ht="12.75">
      <c r="A132" s="59">
        <v>127</v>
      </c>
      <c r="B132" s="302">
        <v>121</v>
      </c>
      <c r="C132" s="294" t="s">
        <v>492</v>
      </c>
      <c r="D132" s="294" t="s">
        <v>158</v>
      </c>
      <c r="E132" s="186"/>
      <c r="F132" s="184"/>
      <c r="G132" s="186"/>
      <c r="H132" s="186"/>
      <c r="I132" s="186"/>
      <c r="J132" s="186">
        <v>95.08</v>
      </c>
      <c r="K132" s="186"/>
      <c r="L132" s="186"/>
      <c r="M132" s="186">
        <v>118.78</v>
      </c>
      <c r="N132" s="210"/>
      <c r="O132" s="186"/>
      <c r="P132" s="186"/>
      <c r="Q132" s="186"/>
      <c r="R132" s="45">
        <f t="shared" si="6"/>
        <v>213.86</v>
      </c>
      <c r="S132" s="304">
        <f t="shared" si="4"/>
        <v>2</v>
      </c>
      <c r="T132" s="304"/>
      <c r="U132" s="308">
        <f t="shared" si="5"/>
        <v>-959.12</v>
      </c>
    </row>
    <row r="133" spans="1:21" ht="12.75">
      <c r="A133" s="59">
        <v>128</v>
      </c>
      <c r="B133" s="302">
        <v>124</v>
      </c>
      <c r="C133" s="232" t="s">
        <v>159</v>
      </c>
      <c r="D133" s="232" t="s">
        <v>37</v>
      </c>
      <c r="E133" s="186"/>
      <c r="F133" s="184"/>
      <c r="G133" s="186">
        <v>107.29</v>
      </c>
      <c r="H133" s="186">
        <v>103.71</v>
      </c>
      <c r="I133" s="186"/>
      <c r="J133" s="186"/>
      <c r="K133" s="186"/>
      <c r="L133" s="186"/>
      <c r="M133" s="186"/>
      <c r="N133" s="210"/>
      <c r="O133" s="186"/>
      <c r="P133" s="186"/>
      <c r="Q133" s="186"/>
      <c r="R133" s="45">
        <f t="shared" si="6"/>
        <v>211</v>
      </c>
      <c r="S133" s="304">
        <f t="shared" si="4"/>
        <v>2</v>
      </c>
      <c r="T133" s="304">
        <v>2</v>
      </c>
      <c r="U133" s="308">
        <f t="shared" si="5"/>
        <v>-961.98</v>
      </c>
    </row>
    <row r="134" spans="1:21" ht="12.75">
      <c r="A134" s="59">
        <v>129</v>
      </c>
      <c r="B134" s="302">
        <v>126</v>
      </c>
      <c r="C134" s="294" t="s">
        <v>230</v>
      </c>
      <c r="D134" s="294" t="s">
        <v>231</v>
      </c>
      <c r="E134" s="186"/>
      <c r="F134" s="184"/>
      <c r="G134" s="186">
        <v>92.77</v>
      </c>
      <c r="H134" s="186"/>
      <c r="I134" s="186"/>
      <c r="J134" s="186"/>
      <c r="K134" s="186"/>
      <c r="L134" s="186">
        <v>111.64</v>
      </c>
      <c r="M134" s="186"/>
      <c r="N134" s="210"/>
      <c r="O134" s="186"/>
      <c r="P134" s="186"/>
      <c r="Q134" s="186"/>
      <c r="R134" s="45">
        <f t="shared" si="6"/>
        <v>204.41</v>
      </c>
      <c r="S134" s="304">
        <f aca="true" t="shared" si="7" ref="S134:S197">COUNTA(E134:Q134)</f>
        <v>2</v>
      </c>
      <c r="T134" s="304"/>
      <c r="U134" s="308">
        <f t="shared" si="5"/>
        <v>-968.57</v>
      </c>
    </row>
    <row r="135" spans="1:21" ht="12.75">
      <c r="A135" s="59">
        <v>130</v>
      </c>
      <c r="B135" s="302">
        <v>127</v>
      </c>
      <c r="C135" s="294" t="s">
        <v>174</v>
      </c>
      <c r="D135" s="294" t="s">
        <v>158</v>
      </c>
      <c r="E135" s="186"/>
      <c r="F135" s="184"/>
      <c r="G135" s="186"/>
      <c r="H135" s="186">
        <v>50.16</v>
      </c>
      <c r="I135" s="186">
        <v>62.34</v>
      </c>
      <c r="J135" s="186"/>
      <c r="K135" s="186"/>
      <c r="L135" s="186"/>
      <c r="M135" s="186"/>
      <c r="N135" s="210">
        <v>29.23</v>
      </c>
      <c r="O135" s="186">
        <v>61.88</v>
      </c>
      <c r="P135" s="186"/>
      <c r="Q135" s="186"/>
      <c r="R135" s="45">
        <f t="shared" si="6"/>
        <v>203.60999999999999</v>
      </c>
      <c r="S135" s="304">
        <f t="shared" si="7"/>
        <v>4</v>
      </c>
      <c r="T135" s="304"/>
      <c r="U135" s="308">
        <f aca="true" t="shared" si="8" ref="U135:U198">R135-$R$6</f>
        <v>-969.37</v>
      </c>
    </row>
    <row r="136" spans="1:21" ht="12.75">
      <c r="A136" s="59">
        <v>131</v>
      </c>
      <c r="B136" s="302">
        <v>128</v>
      </c>
      <c r="C136" s="294" t="s">
        <v>484</v>
      </c>
      <c r="D136" s="294" t="s">
        <v>158</v>
      </c>
      <c r="E136" s="186"/>
      <c r="F136" s="184"/>
      <c r="G136" s="186"/>
      <c r="H136" s="186"/>
      <c r="I136" s="186"/>
      <c r="J136" s="186">
        <v>92.67</v>
      </c>
      <c r="K136" s="186"/>
      <c r="L136" s="186"/>
      <c r="M136" s="186">
        <v>108.71</v>
      </c>
      <c r="N136" s="210"/>
      <c r="O136" s="186"/>
      <c r="P136" s="186"/>
      <c r="Q136" s="186"/>
      <c r="R136" s="45">
        <f t="shared" si="6"/>
        <v>201.38</v>
      </c>
      <c r="S136" s="304">
        <f t="shared" si="7"/>
        <v>2</v>
      </c>
      <c r="T136" s="304"/>
      <c r="U136" s="308">
        <f t="shared" si="8"/>
        <v>-971.6</v>
      </c>
    </row>
    <row r="137" spans="1:21" ht="12.75">
      <c r="A137" s="59">
        <v>132</v>
      </c>
      <c r="B137" s="302">
        <v>129</v>
      </c>
      <c r="C137" s="294" t="s">
        <v>374</v>
      </c>
      <c r="D137" s="294" t="s">
        <v>8</v>
      </c>
      <c r="E137" s="186">
        <v>68.98</v>
      </c>
      <c r="F137" s="184">
        <v>54.05</v>
      </c>
      <c r="G137" s="186">
        <v>77.64</v>
      </c>
      <c r="H137" s="186"/>
      <c r="I137" s="186"/>
      <c r="J137" s="186"/>
      <c r="K137" s="186"/>
      <c r="L137" s="186"/>
      <c r="M137" s="186"/>
      <c r="N137" s="210"/>
      <c r="O137" s="186"/>
      <c r="P137" s="186"/>
      <c r="Q137" s="186"/>
      <c r="R137" s="45">
        <f t="shared" si="6"/>
        <v>200.67000000000002</v>
      </c>
      <c r="S137" s="304">
        <f t="shared" si="7"/>
        <v>3</v>
      </c>
      <c r="T137" s="304"/>
      <c r="U137" s="308">
        <f t="shared" si="8"/>
        <v>-972.31</v>
      </c>
    </row>
    <row r="138" spans="1:21" ht="12.75">
      <c r="A138" s="59">
        <v>133</v>
      </c>
      <c r="B138" s="302">
        <v>140</v>
      </c>
      <c r="C138" s="232" t="s">
        <v>318</v>
      </c>
      <c r="D138" s="232" t="s">
        <v>123</v>
      </c>
      <c r="E138" s="186"/>
      <c r="F138" s="184"/>
      <c r="G138" s="186">
        <v>88.8</v>
      </c>
      <c r="H138" s="186"/>
      <c r="I138" s="186">
        <v>87.21</v>
      </c>
      <c r="J138" s="186"/>
      <c r="K138" s="186"/>
      <c r="L138" s="186"/>
      <c r="M138" s="186"/>
      <c r="N138" s="210"/>
      <c r="O138" s="186"/>
      <c r="P138" s="186">
        <v>23.14</v>
      </c>
      <c r="Q138" s="186"/>
      <c r="R138" s="45">
        <f t="shared" si="6"/>
        <v>199.14999999999998</v>
      </c>
      <c r="S138" s="304">
        <f t="shared" si="7"/>
        <v>3</v>
      </c>
      <c r="T138" s="304">
        <v>1</v>
      </c>
      <c r="U138" s="308">
        <f t="shared" si="8"/>
        <v>-973.83</v>
      </c>
    </row>
    <row r="139" spans="1:21" ht="12.75">
      <c r="A139" s="59">
        <v>134</v>
      </c>
      <c r="B139" s="302">
        <v>131</v>
      </c>
      <c r="C139" s="294" t="s">
        <v>157</v>
      </c>
      <c r="D139" s="294" t="s">
        <v>48</v>
      </c>
      <c r="E139" s="186"/>
      <c r="F139" s="184"/>
      <c r="G139" s="186">
        <v>92.93</v>
      </c>
      <c r="H139" s="186">
        <v>105</v>
      </c>
      <c r="I139" s="186"/>
      <c r="J139" s="186"/>
      <c r="K139" s="186"/>
      <c r="L139" s="186"/>
      <c r="M139" s="186"/>
      <c r="N139" s="210"/>
      <c r="O139" s="186"/>
      <c r="P139" s="186"/>
      <c r="Q139" s="186"/>
      <c r="R139" s="45">
        <f t="shared" si="6"/>
        <v>197.93</v>
      </c>
      <c r="S139" s="304">
        <f t="shared" si="7"/>
        <v>2</v>
      </c>
      <c r="T139" s="304">
        <v>1</v>
      </c>
      <c r="U139" s="308">
        <f t="shared" si="8"/>
        <v>-975.05</v>
      </c>
    </row>
    <row r="140" spans="1:21" ht="12.75">
      <c r="A140" s="59">
        <v>135</v>
      </c>
      <c r="B140" s="302">
        <v>146</v>
      </c>
      <c r="C140" s="232" t="s">
        <v>318</v>
      </c>
      <c r="D140" s="232" t="s">
        <v>321</v>
      </c>
      <c r="E140" s="186"/>
      <c r="F140" s="184"/>
      <c r="G140" s="186">
        <v>89.27</v>
      </c>
      <c r="H140" s="186"/>
      <c r="I140" s="186">
        <v>79.41</v>
      </c>
      <c r="J140" s="186"/>
      <c r="K140" s="186"/>
      <c r="L140" s="186"/>
      <c r="M140" s="186"/>
      <c r="N140" s="210"/>
      <c r="O140" s="186"/>
      <c r="P140" s="186">
        <v>27.43</v>
      </c>
      <c r="Q140" s="186"/>
      <c r="R140" s="45">
        <f t="shared" si="6"/>
        <v>196.11</v>
      </c>
      <c r="S140" s="304">
        <f t="shared" si="7"/>
        <v>3</v>
      </c>
      <c r="T140" s="304"/>
      <c r="U140" s="308">
        <f t="shared" si="8"/>
        <v>-976.87</v>
      </c>
    </row>
    <row r="141" spans="1:21" ht="12.75">
      <c r="A141" s="59">
        <v>136</v>
      </c>
      <c r="B141" s="302">
        <v>133</v>
      </c>
      <c r="C141" s="294" t="s">
        <v>164</v>
      </c>
      <c r="D141" s="294" t="s">
        <v>36</v>
      </c>
      <c r="E141" s="186"/>
      <c r="F141" s="184"/>
      <c r="G141" s="186">
        <v>98.49</v>
      </c>
      <c r="H141" s="186">
        <v>96.26</v>
      </c>
      <c r="I141" s="186"/>
      <c r="J141" s="186"/>
      <c r="K141" s="186"/>
      <c r="L141" s="186"/>
      <c r="M141" s="186"/>
      <c r="N141" s="210"/>
      <c r="O141" s="186"/>
      <c r="P141" s="186"/>
      <c r="Q141" s="186"/>
      <c r="R141" s="45">
        <f t="shared" si="6"/>
        <v>194.75</v>
      </c>
      <c r="S141" s="304">
        <f t="shared" si="7"/>
        <v>2</v>
      </c>
      <c r="T141" s="304">
        <v>1</v>
      </c>
      <c r="U141" s="308">
        <f t="shared" si="8"/>
        <v>-978.23</v>
      </c>
    </row>
    <row r="142" spans="1:21" ht="12.75">
      <c r="A142" s="59">
        <v>137</v>
      </c>
      <c r="B142" s="302">
        <v>134</v>
      </c>
      <c r="C142" s="232" t="s">
        <v>452</v>
      </c>
      <c r="D142" s="232" t="s">
        <v>241</v>
      </c>
      <c r="E142" s="186"/>
      <c r="F142" s="184"/>
      <c r="G142" s="186">
        <v>89.62</v>
      </c>
      <c r="H142" s="186">
        <v>103.99</v>
      </c>
      <c r="I142" s="186"/>
      <c r="J142" s="186"/>
      <c r="K142" s="186"/>
      <c r="L142" s="186"/>
      <c r="M142" s="186"/>
      <c r="N142" s="210"/>
      <c r="O142" s="186"/>
      <c r="P142" s="186"/>
      <c r="Q142" s="186"/>
      <c r="R142" s="45">
        <f t="shared" si="6"/>
        <v>193.61</v>
      </c>
      <c r="S142" s="304">
        <f t="shared" si="7"/>
        <v>2</v>
      </c>
      <c r="T142" s="304">
        <v>1</v>
      </c>
      <c r="U142" s="308">
        <f t="shared" si="8"/>
        <v>-979.37</v>
      </c>
    </row>
    <row r="143" spans="1:21" ht="12.75">
      <c r="A143" s="59">
        <v>138</v>
      </c>
      <c r="B143" s="302">
        <v>135</v>
      </c>
      <c r="C143" s="294" t="s">
        <v>90</v>
      </c>
      <c r="D143" s="294" t="s">
        <v>91</v>
      </c>
      <c r="E143" s="186"/>
      <c r="F143" s="184"/>
      <c r="G143" s="186">
        <v>101.12</v>
      </c>
      <c r="H143" s="186">
        <v>91.85</v>
      </c>
      <c r="I143" s="186"/>
      <c r="J143" s="186"/>
      <c r="K143" s="186"/>
      <c r="L143" s="186"/>
      <c r="M143" s="186"/>
      <c r="N143" s="210"/>
      <c r="O143" s="186"/>
      <c r="P143" s="186"/>
      <c r="Q143" s="186"/>
      <c r="R143" s="45">
        <f t="shared" si="6"/>
        <v>192.97</v>
      </c>
      <c r="S143" s="304">
        <f t="shared" si="7"/>
        <v>2</v>
      </c>
      <c r="T143" s="304">
        <v>1</v>
      </c>
      <c r="U143" s="308">
        <f t="shared" si="8"/>
        <v>-980.01</v>
      </c>
    </row>
    <row r="144" spans="1:21" ht="12.75">
      <c r="A144" s="59">
        <v>139</v>
      </c>
      <c r="B144" s="302">
        <v>172</v>
      </c>
      <c r="C144" s="232" t="s">
        <v>564</v>
      </c>
      <c r="D144" s="232" t="s">
        <v>478</v>
      </c>
      <c r="E144" s="186"/>
      <c r="F144" s="184"/>
      <c r="G144" s="186"/>
      <c r="H144" s="186"/>
      <c r="I144" s="186"/>
      <c r="J144" s="186"/>
      <c r="K144" s="186"/>
      <c r="L144" s="186"/>
      <c r="M144" s="186"/>
      <c r="N144" s="210">
        <v>60.11</v>
      </c>
      <c r="O144" s="186">
        <v>59.74</v>
      </c>
      <c r="P144" s="186">
        <v>68.86</v>
      </c>
      <c r="Q144" s="186"/>
      <c r="R144" s="45">
        <f t="shared" si="6"/>
        <v>188.70999999999998</v>
      </c>
      <c r="S144" s="304">
        <f t="shared" si="7"/>
        <v>3</v>
      </c>
      <c r="T144" s="304">
        <v>2</v>
      </c>
      <c r="U144" s="308">
        <f t="shared" si="8"/>
        <v>-984.27</v>
      </c>
    </row>
    <row r="145" spans="1:21" ht="12.75">
      <c r="A145" s="59">
        <v>140</v>
      </c>
      <c r="B145" s="302">
        <v>136</v>
      </c>
      <c r="C145" s="232" t="s">
        <v>449</v>
      </c>
      <c r="D145" s="232" t="s">
        <v>85</v>
      </c>
      <c r="E145" s="186"/>
      <c r="F145" s="184"/>
      <c r="G145" s="186">
        <v>94.81</v>
      </c>
      <c r="H145" s="186">
        <v>93.49</v>
      </c>
      <c r="I145" s="186"/>
      <c r="J145" s="186"/>
      <c r="K145" s="186"/>
      <c r="L145" s="186"/>
      <c r="M145" s="186"/>
      <c r="N145" s="210"/>
      <c r="O145" s="186"/>
      <c r="P145" s="186"/>
      <c r="Q145" s="186"/>
      <c r="R145" s="45">
        <f t="shared" si="6"/>
        <v>188.3</v>
      </c>
      <c r="S145" s="304">
        <f t="shared" si="7"/>
        <v>2</v>
      </c>
      <c r="T145" s="304">
        <v>2</v>
      </c>
      <c r="U145" s="308">
        <f t="shared" si="8"/>
        <v>-984.6800000000001</v>
      </c>
    </row>
    <row r="146" spans="1:21" ht="12.75">
      <c r="A146" s="59">
        <v>141</v>
      </c>
      <c r="B146" s="302">
        <v>137</v>
      </c>
      <c r="C146" s="294" t="s">
        <v>39</v>
      </c>
      <c r="D146" s="294" t="s">
        <v>10</v>
      </c>
      <c r="E146" s="186"/>
      <c r="F146" s="184"/>
      <c r="G146" s="186"/>
      <c r="H146" s="186"/>
      <c r="I146" s="186"/>
      <c r="J146" s="186"/>
      <c r="K146" s="186"/>
      <c r="L146" s="186"/>
      <c r="M146" s="186">
        <v>113.29</v>
      </c>
      <c r="N146" s="210"/>
      <c r="O146" s="186"/>
      <c r="P146" s="186"/>
      <c r="Q146" s="186">
        <v>73.5</v>
      </c>
      <c r="R146" s="45">
        <f t="shared" si="6"/>
        <v>186.79000000000002</v>
      </c>
      <c r="S146" s="304">
        <f t="shared" si="7"/>
        <v>2</v>
      </c>
      <c r="T146" s="304"/>
      <c r="U146" s="308">
        <f t="shared" si="8"/>
        <v>-986.19</v>
      </c>
    </row>
    <row r="147" spans="1:21" ht="12.75">
      <c r="A147" s="59">
        <v>142</v>
      </c>
      <c r="B147" s="302">
        <v>138</v>
      </c>
      <c r="C147" s="294" t="s">
        <v>9</v>
      </c>
      <c r="D147" s="294" t="s">
        <v>20</v>
      </c>
      <c r="E147" s="186"/>
      <c r="F147" s="184">
        <v>54.99</v>
      </c>
      <c r="G147" s="186"/>
      <c r="H147" s="186"/>
      <c r="I147" s="186">
        <v>78.52</v>
      </c>
      <c r="J147" s="186"/>
      <c r="K147" s="186"/>
      <c r="L147" s="186"/>
      <c r="M147" s="186"/>
      <c r="N147" s="210"/>
      <c r="O147" s="186"/>
      <c r="P147" s="186"/>
      <c r="Q147" s="186">
        <v>50.6</v>
      </c>
      <c r="R147" s="45">
        <f t="shared" si="6"/>
        <v>184.10999999999999</v>
      </c>
      <c r="S147" s="304">
        <f t="shared" si="7"/>
        <v>3</v>
      </c>
      <c r="T147" s="304"/>
      <c r="U147" s="308">
        <f t="shared" si="8"/>
        <v>-988.87</v>
      </c>
    </row>
    <row r="148" spans="1:21" ht="12.75">
      <c r="A148" s="59">
        <v>143</v>
      </c>
      <c r="B148" s="302">
        <v>153</v>
      </c>
      <c r="C148" s="232" t="s">
        <v>86</v>
      </c>
      <c r="D148" s="232" t="s">
        <v>121</v>
      </c>
      <c r="E148" s="186">
        <v>39.32</v>
      </c>
      <c r="F148" s="184">
        <v>39.03</v>
      </c>
      <c r="G148" s="186"/>
      <c r="H148" s="186">
        <v>56.94</v>
      </c>
      <c r="I148" s="186"/>
      <c r="J148" s="186"/>
      <c r="K148" s="186"/>
      <c r="L148" s="186"/>
      <c r="M148" s="186"/>
      <c r="N148" s="210"/>
      <c r="O148" s="186"/>
      <c r="P148" s="186">
        <v>41</v>
      </c>
      <c r="Q148" s="186"/>
      <c r="R148" s="45">
        <f t="shared" si="6"/>
        <v>176.29</v>
      </c>
      <c r="S148" s="304">
        <f t="shared" si="7"/>
        <v>4</v>
      </c>
      <c r="T148" s="304"/>
      <c r="U148" s="308">
        <f t="shared" si="8"/>
        <v>-996.69</v>
      </c>
    </row>
    <row r="149" spans="1:21" ht="12.75">
      <c r="A149" s="59">
        <v>144</v>
      </c>
      <c r="B149" s="302">
        <v>139</v>
      </c>
      <c r="C149" s="294" t="s">
        <v>129</v>
      </c>
      <c r="D149" s="294" t="s">
        <v>10</v>
      </c>
      <c r="E149" s="186"/>
      <c r="F149" s="184">
        <v>75.18</v>
      </c>
      <c r="G149" s="186"/>
      <c r="H149" s="186"/>
      <c r="I149" s="186"/>
      <c r="J149" s="186"/>
      <c r="K149" s="186"/>
      <c r="L149" s="186"/>
      <c r="M149" s="186">
        <v>101.04</v>
      </c>
      <c r="N149" s="210"/>
      <c r="O149" s="186"/>
      <c r="P149" s="186"/>
      <c r="Q149" s="186"/>
      <c r="R149" s="45">
        <f t="shared" si="6"/>
        <v>176.22000000000003</v>
      </c>
      <c r="S149" s="304">
        <f t="shared" si="7"/>
        <v>2</v>
      </c>
      <c r="T149" s="304"/>
      <c r="U149" s="308">
        <f t="shared" si="8"/>
        <v>-996.76</v>
      </c>
    </row>
    <row r="150" spans="1:21" ht="12.75">
      <c r="A150" s="59">
        <v>145</v>
      </c>
      <c r="B150" s="302">
        <v>141</v>
      </c>
      <c r="C150" s="294" t="s">
        <v>66</v>
      </c>
      <c r="D150" s="294" t="s">
        <v>106</v>
      </c>
      <c r="E150" s="186"/>
      <c r="F150" s="184">
        <v>38.56</v>
      </c>
      <c r="G150" s="186"/>
      <c r="H150" s="186"/>
      <c r="I150" s="186">
        <v>77.74</v>
      </c>
      <c r="J150" s="186"/>
      <c r="K150" s="186"/>
      <c r="L150" s="186"/>
      <c r="M150" s="186"/>
      <c r="N150" s="210"/>
      <c r="O150" s="186"/>
      <c r="P150" s="186"/>
      <c r="Q150" s="186">
        <v>59.37</v>
      </c>
      <c r="R150" s="45">
        <f t="shared" si="6"/>
        <v>175.67</v>
      </c>
      <c r="S150" s="304">
        <f t="shared" si="7"/>
        <v>3</v>
      </c>
      <c r="T150" s="304"/>
      <c r="U150" s="308">
        <f t="shared" si="8"/>
        <v>-997.3100000000001</v>
      </c>
    </row>
    <row r="151" spans="1:21" ht="12.75">
      <c r="A151" s="59">
        <v>146</v>
      </c>
      <c r="B151" s="302">
        <v>142</v>
      </c>
      <c r="C151" s="294" t="s">
        <v>388</v>
      </c>
      <c r="D151" s="294" t="s">
        <v>13</v>
      </c>
      <c r="E151" s="186">
        <v>90.86</v>
      </c>
      <c r="F151" s="184"/>
      <c r="G151" s="186"/>
      <c r="H151" s="186"/>
      <c r="I151" s="186"/>
      <c r="J151" s="186">
        <v>83.44</v>
      </c>
      <c r="K151" s="186"/>
      <c r="L151" s="186"/>
      <c r="M151" s="186"/>
      <c r="N151" s="210"/>
      <c r="O151" s="186"/>
      <c r="P151" s="186"/>
      <c r="Q151" s="186"/>
      <c r="R151" s="45">
        <f t="shared" si="6"/>
        <v>174.3</v>
      </c>
      <c r="S151" s="304">
        <f t="shared" si="7"/>
        <v>2</v>
      </c>
      <c r="T151" s="304"/>
      <c r="U151" s="308">
        <f t="shared" si="8"/>
        <v>-998.6800000000001</v>
      </c>
    </row>
    <row r="152" spans="1:21" ht="12.75">
      <c r="A152" s="59">
        <v>147</v>
      </c>
      <c r="B152" s="302">
        <v>143</v>
      </c>
      <c r="C152" s="232" t="s">
        <v>247</v>
      </c>
      <c r="D152" s="232" t="s">
        <v>74</v>
      </c>
      <c r="E152" s="186">
        <v>64.18</v>
      </c>
      <c r="F152" s="184"/>
      <c r="G152" s="186"/>
      <c r="H152" s="186"/>
      <c r="I152" s="186"/>
      <c r="J152" s="186"/>
      <c r="K152" s="186"/>
      <c r="L152" s="186"/>
      <c r="M152" s="186">
        <v>108.44</v>
      </c>
      <c r="N152" s="210"/>
      <c r="O152" s="186"/>
      <c r="P152" s="186"/>
      <c r="Q152" s="186"/>
      <c r="R152" s="45">
        <f t="shared" si="6"/>
        <v>172.62</v>
      </c>
      <c r="S152" s="304">
        <f t="shared" si="7"/>
        <v>2</v>
      </c>
      <c r="T152" s="304"/>
      <c r="U152" s="308">
        <f t="shared" si="8"/>
        <v>-1000.36</v>
      </c>
    </row>
    <row r="153" spans="1:21" ht="12.75">
      <c r="A153" s="59">
        <v>148</v>
      </c>
      <c r="B153" s="302">
        <v>144</v>
      </c>
      <c r="C153" s="232" t="s">
        <v>428</v>
      </c>
      <c r="D153" s="232" t="s">
        <v>429</v>
      </c>
      <c r="E153" s="186"/>
      <c r="F153" s="184">
        <v>63.44</v>
      </c>
      <c r="G153" s="186"/>
      <c r="H153" s="186"/>
      <c r="I153" s="186"/>
      <c r="J153" s="186">
        <v>69.38</v>
      </c>
      <c r="K153" s="186"/>
      <c r="L153" s="186"/>
      <c r="M153" s="186"/>
      <c r="N153" s="210"/>
      <c r="O153" s="186"/>
      <c r="P153" s="186"/>
      <c r="Q153" s="186">
        <v>38.99</v>
      </c>
      <c r="R153" s="45">
        <f t="shared" si="6"/>
        <v>171.81</v>
      </c>
      <c r="S153" s="304">
        <f t="shared" si="7"/>
        <v>3</v>
      </c>
      <c r="T153" s="304"/>
      <c r="U153" s="308">
        <f t="shared" si="8"/>
        <v>-1001.1700000000001</v>
      </c>
    </row>
    <row r="154" spans="1:21" ht="12.75">
      <c r="A154" s="59">
        <v>149</v>
      </c>
      <c r="B154" s="302">
        <v>145</v>
      </c>
      <c r="C154" s="294" t="s">
        <v>128</v>
      </c>
      <c r="D154" s="294" t="s">
        <v>13</v>
      </c>
      <c r="E154" s="186">
        <v>90.85</v>
      </c>
      <c r="F154" s="184"/>
      <c r="G154" s="186"/>
      <c r="H154" s="186"/>
      <c r="I154" s="186"/>
      <c r="J154" s="186"/>
      <c r="K154" s="186"/>
      <c r="L154" s="186"/>
      <c r="M154" s="186"/>
      <c r="N154" s="210"/>
      <c r="O154" s="186"/>
      <c r="P154" s="186"/>
      <c r="Q154" s="186">
        <v>78.52</v>
      </c>
      <c r="R154" s="45">
        <f t="shared" si="6"/>
        <v>169.37</v>
      </c>
      <c r="S154" s="304">
        <f t="shared" si="7"/>
        <v>2</v>
      </c>
      <c r="T154" s="304"/>
      <c r="U154" s="308">
        <f t="shared" si="8"/>
        <v>-1003.61</v>
      </c>
    </row>
    <row r="155" spans="1:21" ht="12.75">
      <c r="A155" s="59">
        <v>150</v>
      </c>
      <c r="B155" s="302">
        <v>147</v>
      </c>
      <c r="C155" s="294" t="s">
        <v>286</v>
      </c>
      <c r="D155" s="294" t="s">
        <v>28</v>
      </c>
      <c r="E155" s="186">
        <v>72.14</v>
      </c>
      <c r="F155" s="184"/>
      <c r="G155" s="186"/>
      <c r="H155" s="186"/>
      <c r="I155" s="186">
        <v>94.08</v>
      </c>
      <c r="J155" s="186"/>
      <c r="K155" s="186"/>
      <c r="L155" s="186"/>
      <c r="M155" s="186"/>
      <c r="N155" s="210"/>
      <c r="O155" s="186"/>
      <c r="P155" s="186"/>
      <c r="Q155" s="186"/>
      <c r="R155" s="45">
        <f t="shared" si="6"/>
        <v>166.22</v>
      </c>
      <c r="S155" s="304">
        <f t="shared" si="7"/>
        <v>2</v>
      </c>
      <c r="T155" s="304"/>
      <c r="U155" s="308">
        <f t="shared" si="8"/>
        <v>-1006.76</v>
      </c>
    </row>
    <row r="156" spans="1:21" ht="12.75">
      <c r="A156" s="59">
        <v>151</v>
      </c>
      <c r="B156" s="302">
        <v>148</v>
      </c>
      <c r="C156" s="294" t="s">
        <v>175</v>
      </c>
      <c r="D156" s="294" t="s">
        <v>10</v>
      </c>
      <c r="E156" s="186"/>
      <c r="F156" s="184"/>
      <c r="G156" s="186"/>
      <c r="H156" s="186"/>
      <c r="I156" s="186"/>
      <c r="J156" s="186"/>
      <c r="K156" s="186"/>
      <c r="L156" s="186"/>
      <c r="M156" s="186">
        <v>98.72</v>
      </c>
      <c r="N156" s="210"/>
      <c r="O156" s="186"/>
      <c r="P156" s="186"/>
      <c r="Q156" s="186">
        <v>67.08</v>
      </c>
      <c r="R156" s="45">
        <f t="shared" si="6"/>
        <v>165.8</v>
      </c>
      <c r="S156" s="304">
        <f t="shared" si="7"/>
        <v>2</v>
      </c>
      <c r="T156" s="304"/>
      <c r="U156" s="308">
        <f t="shared" si="8"/>
        <v>-1007.1800000000001</v>
      </c>
    </row>
    <row r="157" spans="1:21" ht="12.75">
      <c r="A157" s="59">
        <v>152</v>
      </c>
      <c r="B157" s="302">
        <v>149</v>
      </c>
      <c r="C157" s="232" t="s">
        <v>453</v>
      </c>
      <c r="D157" s="232" t="s">
        <v>85</v>
      </c>
      <c r="E157" s="186"/>
      <c r="F157" s="184"/>
      <c r="G157" s="186">
        <v>79.95</v>
      </c>
      <c r="H157" s="186">
        <v>84.03</v>
      </c>
      <c r="I157" s="186"/>
      <c r="J157" s="186"/>
      <c r="K157" s="186"/>
      <c r="L157" s="186"/>
      <c r="M157" s="186"/>
      <c r="N157" s="210"/>
      <c r="O157" s="186"/>
      <c r="P157" s="186"/>
      <c r="Q157" s="186"/>
      <c r="R157" s="45">
        <f t="shared" si="6"/>
        <v>163.98000000000002</v>
      </c>
      <c r="S157" s="304">
        <f t="shared" si="7"/>
        <v>2</v>
      </c>
      <c r="T157" s="304"/>
      <c r="U157" s="308">
        <f t="shared" si="8"/>
        <v>-1009</v>
      </c>
    </row>
    <row r="158" spans="1:21" ht="12.75">
      <c r="A158" s="59">
        <v>153</v>
      </c>
      <c r="B158" s="302">
        <v>304</v>
      </c>
      <c r="C158" s="294" t="s">
        <v>66</v>
      </c>
      <c r="D158" s="294" t="s">
        <v>48</v>
      </c>
      <c r="E158" s="186"/>
      <c r="F158" s="184">
        <v>68.14</v>
      </c>
      <c r="G158" s="186"/>
      <c r="H158" s="186"/>
      <c r="I158" s="186"/>
      <c r="J158" s="186"/>
      <c r="K158" s="186"/>
      <c r="L158" s="186"/>
      <c r="M158" s="186"/>
      <c r="N158" s="210"/>
      <c r="O158" s="186"/>
      <c r="P158" s="186">
        <v>93.86</v>
      </c>
      <c r="Q158" s="186"/>
      <c r="R158" s="45">
        <f t="shared" si="6"/>
        <v>162</v>
      </c>
      <c r="S158" s="304">
        <f t="shared" si="7"/>
        <v>2</v>
      </c>
      <c r="T158" s="304">
        <v>1</v>
      </c>
      <c r="U158" s="308">
        <f t="shared" si="8"/>
        <v>-1010.98</v>
      </c>
    </row>
    <row r="159" spans="1:21" ht="12.75">
      <c r="A159" s="59">
        <v>154</v>
      </c>
      <c r="B159" s="302">
        <v>150</v>
      </c>
      <c r="C159" s="294" t="s">
        <v>224</v>
      </c>
      <c r="D159" s="294" t="s">
        <v>43</v>
      </c>
      <c r="E159" s="186"/>
      <c r="F159" s="184">
        <v>96.77</v>
      </c>
      <c r="G159" s="186"/>
      <c r="H159" s="186"/>
      <c r="I159" s="186"/>
      <c r="J159" s="186"/>
      <c r="K159" s="186"/>
      <c r="L159" s="186"/>
      <c r="M159" s="186"/>
      <c r="N159" s="210">
        <v>60.39</v>
      </c>
      <c r="O159" s="186"/>
      <c r="P159" s="186"/>
      <c r="Q159" s="186"/>
      <c r="R159" s="45">
        <f t="shared" si="6"/>
        <v>157.16</v>
      </c>
      <c r="S159" s="304">
        <f t="shared" si="7"/>
        <v>2</v>
      </c>
      <c r="T159" s="304">
        <v>1</v>
      </c>
      <c r="U159" s="308">
        <f t="shared" si="8"/>
        <v>-1015.82</v>
      </c>
    </row>
    <row r="160" spans="1:21" ht="12.75">
      <c r="A160" s="59">
        <v>155</v>
      </c>
      <c r="B160" s="302">
        <v>151</v>
      </c>
      <c r="C160" s="294" t="s">
        <v>439</v>
      </c>
      <c r="D160" s="294" t="s">
        <v>440</v>
      </c>
      <c r="E160" s="186"/>
      <c r="F160" s="184">
        <v>50.77</v>
      </c>
      <c r="G160" s="186"/>
      <c r="H160" s="186"/>
      <c r="I160" s="186"/>
      <c r="J160" s="186"/>
      <c r="K160" s="186"/>
      <c r="L160" s="186"/>
      <c r="M160" s="186"/>
      <c r="N160" s="210"/>
      <c r="O160" s="186">
        <v>103</v>
      </c>
      <c r="P160" s="186"/>
      <c r="Q160" s="186"/>
      <c r="R160" s="45">
        <f t="shared" si="6"/>
        <v>153.77</v>
      </c>
      <c r="S160" s="304">
        <f t="shared" si="7"/>
        <v>2</v>
      </c>
      <c r="T160" s="304">
        <v>1</v>
      </c>
      <c r="U160" s="308">
        <f t="shared" si="8"/>
        <v>-1019.21</v>
      </c>
    </row>
    <row r="161" spans="1:21" ht="12.75">
      <c r="A161" s="59">
        <v>156</v>
      </c>
      <c r="B161" s="302">
        <v>152</v>
      </c>
      <c r="C161" s="294" t="s">
        <v>66</v>
      </c>
      <c r="D161" s="294" t="s">
        <v>23</v>
      </c>
      <c r="E161" s="186"/>
      <c r="F161" s="184">
        <v>70.48</v>
      </c>
      <c r="G161" s="186"/>
      <c r="H161" s="186"/>
      <c r="I161" s="186">
        <v>80.88</v>
      </c>
      <c r="J161" s="186"/>
      <c r="K161" s="186"/>
      <c r="L161" s="186"/>
      <c r="M161" s="186"/>
      <c r="N161" s="210"/>
      <c r="O161" s="186"/>
      <c r="P161" s="186"/>
      <c r="Q161" s="186"/>
      <c r="R161" s="45">
        <f t="shared" si="6"/>
        <v>151.36</v>
      </c>
      <c r="S161" s="304">
        <f t="shared" si="7"/>
        <v>2</v>
      </c>
      <c r="T161" s="304"/>
      <c r="U161" s="308">
        <f t="shared" si="8"/>
        <v>-1021.62</v>
      </c>
    </row>
    <row r="162" spans="1:21" ht="12.75">
      <c r="A162" s="59">
        <v>157</v>
      </c>
      <c r="B162" s="302">
        <v>155</v>
      </c>
      <c r="C162" s="294" t="s">
        <v>233</v>
      </c>
      <c r="D162" s="294" t="s">
        <v>10</v>
      </c>
      <c r="E162" s="186"/>
      <c r="F162" s="184">
        <v>56.87</v>
      </c>
      <c r="G162" s="186"/>
      <c r="H162" s="186"/>
      <c r="I162" s="186"/>
      <c r="J162" s="186"/>
      <c r="K162" s="186"/>
      <c r="L162" s="186"/>
      <c r="M162" s="186"/>
      <c r="N162" s="210"/>
      <c r="O162" s="186"/>
      <c r="P162" s="186"/>
      <c r="Q162" s="186">
        <v>71.45</v>
      </c>
      <c r="R162" s="45">
        <f t="shared" si="6"/>
        <v>128.32</v>
      </c>
      <c r="S162" s="304">
        <f t="shared" si="7"/>
        <v>2</v>
      </c>
      <c r="T162" s="304"/>
      <c r="U162" s="308">
        <f t="shared" si="8"/>
        <v>-1044.66</v>
      </c>
    </row>
    <row r="163" spans="1:21" ht="12.75">
      <c r="A163" s="59">
        <v>158</v>
      </c>
      <c r="B163" s="302">
        <v>157</v>
      </c>
      <c r="C163" s="294" t="s">
        <v>519</v>
      </c>
      <c r="D163" s="294" t="s">
        <v>499</v>
      </c>
      <c r="E163" s="186"/>
      <c r="F163" s="184"/>
      <c r="G163" s="186"/>
      <c r="H163" s="186"/>
      <c r="I163" s="186"/>
      <c r="J163" s="186"/>
      <c r="K163" s="186"/>
      <c r="L163" s="186">
        <v>127.17</v>
      </c>
      <c r="M163" s="186"/>
      <c r="N163" s="210"/>
      <c r="O163" s="186"/>
      <c r="P163" s="186"/>
      <c r="Q163" s="186"/>
      <c r="R163" s="45">
        <f t="shared" si="6"/>
        <v>127.17</v>
      </c>
      <c r="S163" s="304">
        <f t="shared" si="7"/>
        <v>1</v>
      </c>
      <c r="T163" s="304">
        <v>1</v>
      </c>
      <c r="U163" s="308">
        <f t="shared" si="8"/>
        <v>-1045.81</v>
      </c>
    </row>
    <row r="164" spans="1:21" ht="12.75">
      <c r="A164" s="59">
        <v>159</v>
      </c>
      <c r="B164" s="302">
        <v>158</v>
      </c>
      <c r="C164" s="294" t="s">
        <v>520</v>
      </c>
      <c r="D164" s="294" t="s">
        <v>521</v>
      </c>
      <c r="E164" s="186"/>
      <c r="F164" s="184"/>
      <c r="G164" s="186"/>
      <c r="H164" s="186"/>
      <c r="I164" s="186"/>
      <c r="J164" s="186"/>
      <c r="K164" s="186"/>
      <c r="L164" s="186">
        <v>126.58</v>
      </c>
      <c r="M164" s="186"/>
      <c r="N164" s="210"/>
      <c r="O164" s="186"/>
      <c r="P164" s="186"/>
      <c r="Q164" s="186"/>
      <c r="R164" s="45">
        <f t="shared" si="6"/>
        <v>126.58</v>
      </c>
      <c r="S164" s="304">
        <f t="shared" si="7"/>
        <v>1</v>
      </c>
      <c r="T164" s="304">
        <v>1</v>
      </c>
      <c r="U164" s="308">
        <f t="shared" si="8"/>
        <v>-1046.4</v>
      </c>
    </row>
    <row r="165" spans="1:21" ht="12.75">
      <c r="A165" s="59">
        <v>160</v>
      </c>
      <c r="B165" s="302">
        <v>159</v>
      </c>
      <c r="C165" s="294" t="s">
        <v>342</v>
      </c>
      <c r="D165" s="294" t="s">
        <v>15</v>
      </c>
      <c r="E165" s="186"/>
      <c r="F165" s="184"/>
      <c r="G165" s="186"/>
      <c r="H165" s="186"/>
      <c r="I165" s="186"/>
      <c r="J165" s="186"/>
      <c r="K165" s="186"/>
      <c r="L165" s="186"/>
      <c r="M165" s="186">
        <v>125</v>
      </c>
      <c r="N165" s="210"/>
      <c r="O165" s="186"/>
      <c r="P165" s="186"/>
      <c r="Q165" s="186"/>
      <c r="R165" s="45">
        <f t="shared" si="6"/>
        <v>125</v>
      </c>
      <c r="S165" s="304">
        <f t="shared" si="7"/>
        <v>1</v>
      </c>
      <c r="T165" s="304">
        <v>1</v>
      </c>
      <c r="U165" s="308">
        <f t="shared" si="8"/>
        <v>-1047.98</v>
      </c>
    </row>
    <row r="166" spans="1:21" ht="12.75">
      <c r="A166" s="59">
        <v>161</v>
      </c>
      <c r="B166" s="302">
        <v>160</v>
      </c>
      <c r="C166" s="294" t="s">
        <v>344</v>
      </c>
      <c r="D166" s="294" t="s">
        <v>533</v>
      </c>
      <c r="E166" s="186"/>
      <c r="F166" s="184"/>
      <c r="G166" s="186"/>
      <c r="H166" s="186"/>
      <c r="I166" s="186"/>
      <c r="J166" s="186"/>
      <c r="K166" s="186"/>
      <c r="L166" s="186"/>
      <c r="M166" s="186">
        <v>124.61</v>
      </c>
      <c r="N166" s="210"/>
      <c r="O166" s="186"/>
      <c r="P166" s="186"/>
      <c r="Q166" s="186"/>
      <c r="R166" s="45">
        <f t="shared" si="6"/>
        <v>124.61</v>
      </c>
      <c r="S166" s="304">
        <f t="shared" si="7"/>
        <v>1</v>
      </c>
      <c r="T166" s="304"/>
      <c r="U166" s="308">
        <f t="shared" si="8"/>
        <v>-1048.3700000000001</v>
      </c>
    </row>
    <row r="167" spans="1:21" ht="12.75">
      <c r="A167" s="59">
        <v>162</v>
      </c>
      <c r="B167" s="302">
        <v>161</v>
      </c>
      <c r="C167" s="294" t="s">
        <v>177</v>
      </c>
      <c r="D167" s="294" t="s">
        <v>48</v>
      </c>
      <c r="E167" s="186"/>
      <c r="F167" s="184"/>
      <c r="G167" s="186"/>
      <c r="H167" s="186"/>
      <c r="I167" s="186"/>
      <c r="J167" s="186"/>
      <c r="K167" s="186"/>
      <c r="L167" s="186"/>
      <c r="M167" s="186">
        <v>124.49</v>
      </c>
      <c r="N167" s="210"/>
      <c r="O167" s="186"/>
      <c r="P167" s="186"/>
      <c r="Q167" s="186"/>
      <c r="R167" s="45">
        <f t="shared" si="6"/>
        <v>124.49</v>
      </c>
      <c r="S167" s="304">
        <f t="shared" si="7"/>
        <v>1</v>
      </c>
      <c r="T167" s="304">
        <v>1</v>
      </c>
      <c r="U167" s="308">
        <f t="shared" si="8"/>
        <v>-1048.49</v>
      </c>
    </row>
    <row r="168" spans="1:21" ht="12.75">
      <c r="A168" s="59">
        <v>163</v>
      </c>
      <c r="B168" s="302">
        <v>162</v>
      </c>
      <c r="C168" s="294" t="s">
        <v>390</v>
      </c>
      <c r="D168" s="294" t="s">
        <v>522</v>
      </c>
      <c r="E168" s="186"/>
      <c r="F168" s="184"/>
      <c r="G168" s="186"/>
      <c r="H168" s="186"/>
      <c r="I168" s="186"/>
      <c r="J168" s="186"/>
      <c r="K168" s="186"/>
      <c r="L168" s="186">
        <v>123.83</v>
      </c>
      <c r="M168" s="186"/>
      <c r="N168" s="210"/>
      <c r="O168" s="186"/>
      <c r="P168" s="186"/>
      <c r="Q168" s="186"/>
      <c r="R168" s="45">
        <f t="shared" si="6"/>
        <v>123.83</v>
      </c>
      <c r="S168" s="304">
        <f t="shared" si="7"/>
        <v>1</v>
      </c>
      <c r="T168" s="304"/>
      <c r="U168" s="308">
        <f t="shared" si="8"/>
        <v>-1049.15</v>
      </c>
    </row>
    <row r="169" spans="1:21" ht="12.75">
      <c r="A169" s="59">
        <v>164</v>
      </c>
      <c r="B169" s="302">
        <v>163</v>
      </c>
      <c r="C169" s="294" t="s">
        <v>79</v>
      </c>
      <c r="D169" s="294" t="s">
        <v>87</v>
      </c>
      <c r="E169" s="186"/>
      <c r="F169" s="184">
        <v>64.38</v>
      </c>
      <c r="G169" s="186"/>
      <c r="H169" s="186"/>
      <c r="I169" s="186"/>
      <c r="J169" s="186"/>
      <c r="K169" s="186"/>
      <c r="L169" s="186"/>
      <c r="M169" s="186"/>
      <c r="N169" s="210">
        <v>59.06</v>
      </c>
      <c r="O169" s="186"/>
      <c r="P169" s="186"/>
      <c r="Q169" s="186"/>
      <c r="R169" s="45">
        <f t="shared" si="6"/>
        <v>123.44</v>
      </c>
      <c r="S169" s="304">
        <f t="shared" si="7"/>
        <v>2</v>
      </c>
      <c r="T169" s="304"/>
      <c r="U169" s="308">
        <f t="shared" si="8"/>
        <v>-1049.54</v>
      </c>
    </row>
    <row r="170" spans="1:21" ht="12.75">
      <c r="A170" s="59">
        <v>165</v>
      </c>
      <c r="B170" s="302">
        <v>164</v>
      </c>
      <c r="C170" s="294" t="s">
        <v>523</v>
      </c>
      <c r="D170" s="294" t="s">
        <v>17</v>
      </c>
      <c r="E170" s="186"/>
      <c r="F170" s="184"/>
      <c r="G170" s="186"/>
      <c r="H170" s="186"/>
      <c r="I170" s="186"/>
      <c r="J170" s="186"/>
      <c r="K170" s="186"/>
      <c r="L170" s="186">
        <v>122.01</v>
      </c>
      <c r="M170" s="186"/>
      <c r="N170" s="210"/>
      <c r="O170" s="186"/>
      <c r="P170" s="186"/>
      <c r="Q170" s="186"/>
      <c r="R170" s="45">
        <f t="shared" si="6"/>
        <v>122.01</v>
      </c>
      <c r="S170" s="304">
        <f t="shared" si="7"/>
        <v>1</v>
      </c>
      <c r="T170" s="304"/>
      <c r="U170" s="308">
        <f t="shared" si="8"/>
        <v>-1050.97</v>
      </c>
    </row>
    <row r="171" spans="1:21" ht="12.75">
      <c r="A171" s="59">
        <v>166</v>
      </c>
      <c r="B171" s="302">
        <v>165</v>
      </c>
      <c r="C171" s="294" t="s">
        <v>126</v>
      </c>
      <c r="D171" s="294" t="s">
        <v>67</v>
      </c>
      <c r="E171" s="186"/>
      <c r="F171" s="184"/>
      <c r="G171" s="186"/>
      <c r="H171" s="186"/>
      <c r="I171" s="186"/>
      <c r="J171" s="186"/>
      <c r="K171" s="186"/>
      <c r="L171" s="186"/>
      <c r="M171" s="186">
        <v>121.38</v>
      </c>
      <c r="N171" s="210"/>
      <c r="O171" s="186"/>
      <c r="P171" s="186"/>
      <c r="Q171" s="186"/>
      <c r="R171" s="45">
        <f t="shared" si="6"/>
        <v>121.38</v>
      </c>
      <c r="S171" s="304">
        <f t="shared" si="7"/>
        <v>1</v>
      </c>
      <c r="T171" s="304">
        <v>1</v>
      </c>
      <c r="U171" s="308">
        <f t="shared" si="8"/>
        <v>-1051.6</v>
      </c>
    </row>
    <row r="172" spans="1:21" ht="12.75">
      <c r="A172" s="59">
        <v>167</v>
      </c>
      <c r="B172" s="302">
        <v>166</v>
      </c>
      <c r="C172" s="294" t="s">
        <v>343</v>
      </c>
      <c r="D172" s="294" t="s">
        <v>144</v>
      </c>
      <c r="E172" s="186"/>
      <c r="F172" s="184"/>
      <c r="G172" s="186"/>
      <c r="H172" s="186"/>
      <c r="I172" s="186"/>
      <c r="J172" s="186"/>
      <c r="K172" s="186"/>
      <c r="L172" s="186"/>
      <c r="M172" s="186">
        <v>121.36</v>
      </c>
      <c r="N172" s="210"/>
      <c r="O172" s="186"/>
      <c r="P172" s="186"/>
      <c r="Q172" s="186"/>
      <c r="R172" s="45">
        <f t="shared" si="6"/>
        <v>121.36</v>
      </c>
      <c r="S172" s="304">
        <f t="shared" si="7"/>
        <v>1</v>
      </c>
      <c r="T172" s="304">
        <v>1</v>
      </c>
      <c r="U172" s="308">
        <f t="shared" si="8"/>
        <v>-1051.6200000000001</v>
      </c>
    </row>
    <row r="173" spans="1:21" ht="12.75">
      <c r="A173" s="59">
        <v>168</v>
      </c>
      <c r="B173" s="302">
        <v>167</v>
      </c>
      <c r="C173" s="294" t="s">
        <v>237</v>
      </c>
      <c r="D173" s="294" t="s">
        <v>87</v>
      </c>
      <c r="E173" s="186"/>
      <c r="F173" s="184"/>
      <c r="G173" s="186"/>
      <c r="H173" s="186"/>
      <c r="I173" s="186"/>
      <c r="J173" s="186"/>
      <c r="K173" s="186"/>
      <c r="L173" s="186"/>
      <c r="M173" s="186">
        <v>121.29</v>
      </c>
      <c r="N173" s="210"/>
      <c r="O173" s="186"/>
      <c r="P173" s="186"/>
      <c r="Q173" s="186"/>
      <c r="R173" s="45">
        <f aca="true" t="shared" si="9" ref="R173:R236">E173+F173+G173+H173+I173+J173+K173+L173+M173+N173+O173+P173+Q173</f>
        <v>121.29</v>
      </c>
      <c r="S173" s="304">
        <f t="shared" si="7"/>
        <v>1</v>
      </c>
      <c r="T173" s="304">
        <v>1</v>
      </c>
      <c r="U173" s="308">
        <f t="shared" si="8"/>
        <v>-1051.69</v>
      </c>
    </row>
    <row r="174" spans="1:21" ht="12.75">
      <c r="A174" s="59">
        <v>169</v>
      </c>
      <c r="B174" s="302">
        <v>168</v>
      </c>
      <c r="C174" s="294" t="s">
        <v>235</v>
      </c>
      <c r="D174" s="294" t="s">
        <v>43</v>
      </c>
      <c r="E174" s="186"/>
      <c r="F174" s="184">
        <v>40.91</v>
      </c>
      <c r="G174" s="186"/>
      <c r="H174" s="186"/>
      <c r="I174" s="186">
        <v>79.83</v>
      </c>
      <c r="J174" s="186"/>
      <c r="K174" s="186"/>
      <c r="L174" s="186"/>
      <c r="M174" s="186"/>
      <c r="N174" s="210"/>
      <c r="O174" s="186"/>
      <c r="P174" s="186"/>
      <c r="Q174" s="186"/>
      <c r="R174" s="45">
        <f t="shared" si="9"/>
        <v>120.74</v>
      </c>
      <c r="S174" s="304">
        <f t="shared" si="7"/>
        <v>2</v>
      </c>
      <c r="T174" s="304"/>
      <c r="U174" s="308">
        <f t="shared" si="8"/>
        <v>-1052.24</v>
      </c>
    </row>
    <row r="175" spans="1:21" ht="12.75">
      <c r="A175" s="59">
        <v>170</v>
      </c>
      <c r="B175" s="302">
        <v>169</v>
      </c>
      <c r="C175" s="294" t="s">
        <v>108</v>
      </c>
      <c r="D175" s="294" t="s">
        <v>35</v>
      </c>
      <c r="E175" s="186"/>
      <c r="F175" s="184"/>
      <c r="G175" s="186"/>
      <c r="H175" s="186"/>
      <c r="I175" s="186"/>
      <c r="J175" s="186"/>
      <c r="K175" s="186"/>
      <c r="L175" s="186"/>
      <c r="M175" s="186">
        <v>120.22</v>
      </c>
      <c r="N175" s="210"/>
      <c r="O175" s="186"/>
      <c r="P175" s="186"/>
      <c r="Q175" s="186"/>
      <c r="R175" s="45">
        <f t="shared" si="9"/>
        <v>120.22</v>
      </c>
      <c r="S175" s="304">
        <f t="shared" si="7"/>
        <v>1</v>
      </c>
      <c r="T175" s="304">
        <v>1</v>
      </c>
      <c r="U175" s="308">
        <f t="shared" si="8"/>
        <v>-1052.76</v>
      </c>
    </row>
    <row r="176" spans="1:21" ht="12.75">
      <c r="A176" s="59">
        <v>171</v>
      </c>
      <c r="B176" s="302">
        <v>170</v>
      </c>
      <c r="C176" s="294" t="s">
        <v>534</v>
      </c>
      <c r="D176" s="294" t="s">
        <v>10</v>
      </c>
      <c r="E176" s="186"/>
      <c r="F176" s="184"/>
      <c r="G176" s="186"/>
      <c r="H176" s="186"/>
      <c r="I176" s="186"/>
      <c r="J176" s="186"/>
      <c r="K176" s="186"/>
      <c r="L176" s="186"/>
      <c r="M176" s="186">
        <v>120.21</v>
      </c>
      <c r="N176" s="210"/>
      <c r="O176" s="186"/>
      <c r="P176" s="186"/>
      <c r="Q176" s="186"/>
      <c r="R176" s="45">
        <f t="shared" si="9"/>
        <v>120.21</v>
      </c>
      <c r="S176" s="304">
        <f t="shared" si="7"/>
        <v>1</v>
      </c>
      <c r="T176" s="304"/>
      <c r="U176" s="308">
        <f t="shared" si="8"/>
        <v>-1052.77</v>
      </c>
    </row>
    <row r="177" spans="1:21" ht="12.75">
      <c r="A177" s="59">
        <v>172</v>
      </c>
      <c r="B177" s="302">
        <v>171</v>
      </c>
      <c r="C177" s="294" t="s">
        <v>535</v>
      </c>
      <c r="D177" s="294" t="s">
        <v>106</v>
      </c>
      <c r="E177" s="186"/>
      <c r="F177" s="184"/>
      <c r="G177" s="186"/>
      <c r="H177" s="186"/>
      <c r="I177" s="186"/>
      <c r="J177" s="186"/>
      <c r="K177" s="186"/>
      <c r="L177" s="186"/>
      <c r="M177" s="186">
        <v>120.04</v>
      </c>
      <c r="N177" s="210"/>
      <c r="O177" s="186"/>
      <c r="P177" s="186"/>
      <c r="Q177" s="186"/>
      <c r="R177" s="45">
        <f t="shared" si="9"/>
        <v>120.04</v>
      </c>
      <c r="S177" s="304">
        <f t="shared" si="7"/>
        <v>1</v>
      </c>
      <c r="T177" s="304"/>
      <c r="U177" s="308">
        <f t="shared" si="8"/>
        <v>-1052.94</v>
      </c>
    </row>
    <row r="178" spans="1:21" ht="12.75">
      <c r="A178" s="59">
        <v>173</v>
      </c>
      <c r="B178" s="302">
        <v>173</v>
      </c>
      <c r="C178" s="294" t="s">
        <v>136</v>
      </c>
      <c r="D178" s="294" t="s">
        <v>17</v>
      </c>
      <c r="E178" s="186"/>
      <c r="F178" s="184"/>
      <c r="G178" s="186"/>
      <c r="H178" s="186"/>
      <c r="I178" s="186"/>
      <c r="J178" s="186"/>
      <c r="K178" s="186"/>
      <c r="L178" s="186"/>
      <c r="M178" s="186">
        <v>118.79</v>
      </c>
      <c r="N178" s="210"/>
      <c r="O178" s="186"/>
      <c r="P178" s="186"/>
      <c r="Q178" s="186"/>
      <c r="R178" s="45">
        <f t="shared" si="9"/>
        <v>118.79</v>
      </c>
      <c r="S178" s="304">
        <f t="shared" si="7"/>
        <v>1</v>
      </c>
      <c r="T178" s="304"/>
      <c r="U178" s="308">
        <f t="shared" si="8"/>
        <v>-1054.19</v>
      </c>
    </row>
    <row r="179" spans="1:21" ht="12.75">
      <c r="A179" s="59">
        <v>174</v>
      </c>
      <c r="B179" s="302">
        <v>174</v>
      </c>
      <c r="C179" s="294" t="s">
        <v>337</v>
      </c>
      <c r="D179" s="294" t="s">
        <v>36</v>
      </c>
      <c r="E179" s="186"/>
      <c r="F179" s="184"/>
      <c r="G179" s="186"/>
      <c r="H179" s="186"/>
      <c r="I179" s="186"/>
      <c r="J179" s="186"/>
      <c r="K179" s="186"/>
      <c r="L179" s="186"/>
      <c r="M179" s="186">
        <v>118.73</v>
      </c>
      <c r="N179" s="210"/>
      <c r="O179" s="186"/>
      <c r="P179" s="186"/>
      <c r="Q179" s="186"/>
      <c r="R179" s="45">
        <f t="shared" si="9"/>
        <v>118.73</v>
      </c>
      <c r="S179" s="304">
        <f t="shared" si="7"/>
        <v>1</v>
      </c>
      <c r="T179" s="304"/>
      <c r="U179" s="308">
        <f t="shared" si="8"/>
        <v>-1054.25</v>
      </c>
    </row>
    <row r="180" spans="1:21" ht="12.75">
      <c r="A180" s="59">
        <v>175</v>
      </c>
      <c r="B180" s="302">
        <v>175</v>
      </c>
      <c r="C180" s="294" t="s">
        <v>536</v>
      </c>
      <c r="D180" s="294" t="s">
        <v>15</v>
      </c>
      <c r="E180" s="186"/>
      <c r="F180" s="184"/>
      <c r="G180" s="186"/>
      <c r="H180" s="186"/>
      <c r="I180" s="186"/>
      <c r="J180" s="186"/>
      <c r="K180" s="186"/>
      <c r="L180" s="186"/>
      <c r="M180" s="186">
        <v>118.71</v>
      </c>
      <c r="N180" s="210"/>
      <c r="O180" s="186"/>
      <c r="P180" s="186"/>
      <c r="Q180" s="186"/>
      <c r="R180" s="45">
        <f t="shared" si="9"/>
        <v>118.71</v>
      </c>
      <c r="S180" s="304">
        <f t="shared" si="7"/>
        <v>1</v>
      </c>
      <c r="T180" s="304"/>
      <c r="U180" s="308">
        <f t="shared" si="8"/>
        <v>-1054.27</v>
      </c>
    </row>
    <row r="181" spans="1:21" ht="12.75">
      <c r="A181" s="59">
        <v>176</v>
      </c>
      <c r="B181" s="302">
        <v>176</v>
      </c>
      <c r="C181" s="232" t="s">
        <v>73</v>
      </c>
      <c r="D181" s="232" t="s">
        <v>296</v>
      </c>
      <c r="E181" s="186"/>
      <c r="F181" s="184">
        <v>27.76</v>
      </c>
      <c r="G181" s="186"/>
      <c r="H181" s="186"/>
      <c r="I181" s="186">
        <v>60.28</v>
      </c>
      <c r="J181" s="186"/>
      <c r="K181" s="186"/>
      <c r="L181" s="186"/>
      <c r="M181" s="186"/>
      <c r="N181" s="210">
        <v>29.6</v>
      </c>
      <c r="O181" s="186"/>
      <c r="P181" s="186"/>
      <c r="Q181" s="186"/>
      <c r="R181" s="45">
        <f t="shared" si="9"/>
        <v>117.64000000000001</v>
      </c>
      <c r="S181" s="304">
        <f t="shared" si="7"/>
        <v>3</v>
      </c>
      <c r="T181" s="304"/>
      <c r="U181" s="308">
        <f t="shared" si="8"/>
        <v>-1055.34</v>
      </c>
    </row>
    <row r="182" spans="1:21" ht="12.75">
      <c r="A182" s="59">
        <v>177</v>
      </c>
      <c r="B182" s="302">
        <v>177</v>
      </c>
      <c r="C182" s="294" t="s">
        <v>537</v>
      </c>
      <c r="D182" s="294" t="s">
        <v>10</v>
      </c>
      <c r="E182" s="186"/>
      <c r="F182" s="184"/>
      <c r="G182" s="186"/>
      <c r="H182" s="186"/>
      <c r="I182" s="186"/>
      <c r="J182" s="186"/>
      <c r="K182" s="186"/>
      <c r="L182" s="186"/>
      <c r="M182" s="186">
        <v>117.31</v>
      </c>
      <c r="N182" s="210"/>
      <c r="O182" s="186"/>
      <c r="P182" s="186"/>
      <c r="Q182" s="186"/>
      <c r="R182" s="45">
        <f t="shared" si="9"/>
        <v>117.31</v>
      </c>
      <c r="S182" s="304">
        <f t="shared" si="7"/>
        <v>1</v>
      </c>
      <c r="T182" s="304"/>
      <c r="U182" s="308">
        <f t="shared" si="8"/>
        <v>-1055.67</v>
      </c>
    </row>
    <row r="183" spans="1:21" ht="12.75">
      <c r="A183" s="59">
        <v>178</v>
      </c>
      <c r="B183" s="302">
        <v>178</v>
      </c>
      <c r="C183" s="294" t="s">
        <v>75</v>
      </c>
      <c r="D183" s="294" t="s">
        <v>345</v>
      </c>
      <c r="E183" s="186"/>
      <c r="F183" s="184"/>
      <c r="G183" s="186"/>
      <c r="H183" s="186"/>
      <c r="I183" s="186"/>
      <c r="J183" s="186"/>
      <c r="K183" s="186"/>
      <c r="L183" s="186"/>
      <c r="M183" s="186">
        <v>117.27</v>
      </c>
      <c r="N183" s="210"/>
      <c r="O183" s="186"/>
      <c r="P183" s="186"/>
      <c r="Q183" s="186"/>
      <c r="R183" s="45">
        <f t="shared" si="9"/>
        <v>117.27</v>
      </c>
      <c r="S183" s="304">
        <f t="shared" si="7"/>
        <v>1</v>
      </c>
      <c r="T183" s="304"/>
      <c r="U183" s="308">
        <f t="shared" si="8"/>
        <v>-1055.71</v>
      </c>
    </row>
    <row r="184" spans="1:21" ht="12.75">
      <c r="A184" s="59">
        <v>179</v>
      </c>
      <c r="B184" s="302">
        <v>179</v>
      </c>
      <c r="C184" s="294" t="s">
        <v>524</v>
      </c>
      <c r="D184" s="294" t="s">
        <v>10</v>
      </c>
      <c r="E184" s="186"/>
      <c r="F184" s="184"/>
      <c r="G184" s="186"/>
      <c r="H184" s="186"/>
      <c r="I184" s="186"/>
      <c r="J184" s="186"/>
      <c r="K184" s="186"/>
      <c r="L184" s="186">
        <v>117.07</v>
      </c>
      <c r="M184" s="186"/>
      <c r="N184" s="210"/>
      <c r="O184" s="186"/>
      <c r="P184" s="186"/>
      <c r="Q184" s="186"/>
      <c r="R184" s="45">
        <f t="shared" si="9"/>
        <v>117.07</v>
      </c>
      <c r="S184" s="304">
        <f t="shared" si="7"/>
        <v>1</v>
      </c>
      <c r="T184" s="304"/>
      <c r="U184" s="308">
        <f t="shared" si="8"/>
        <v>-1055.91</v>
      </c>
    </row>
    <row r="185" spans="1:21" ht="12.75">
      <c r="A185" s="59">
        <v>180</v>
      </c>
      <c r="B185" s="302">
        <v>180</v>
      </c>
      <c r="C185" s="294" t="s">
        <v>525</v>
      </c>
      <c r="D185" s="294" t="s">
        <v>28</v>
      </c>
      <c r="E185" s="186"/>
      <c r="F185" s="184"/>
      <c r="G185" s="186"/>
      <c r="H185" s="186"/>
      <c r="I185" s="186"/>
      <c r="J185" s="186"/>
      <c r="K185" s="186"/>
      <c r="L185" s="186">
        <v>117.03</v>
      </c>
      <c r="M185" s="186"/>
      <c r="N185" s="210"/>
      <c r="O185" s="186"/>
      <c r="P185" s="186"/>
      <c r="Q185" s="186"/>
      <c r="R185" s="45">
        <f t="shared" si="9"/>
        <v>117.03</v>
      </c>
      <c r="S185" s="304">
        <f t="shared" si="7"/>
        <v>1</v>
      </c>
      <c r="T185" s="304"/>
      <c r="U185" s="308">
        <f t="shared" si="8"/>
        <v>-1055.95</v>
      </c>
    </row>
    <row r="186" spans="1:21" ht="12.75">
      <c r="A186" s="59">
        <v>181</v>
      </c>
      <c r="B186" s="302">
        <v>181</v>
      </c>
      <c r="C186" s="294" t="s">
        <v>526</v>
      </c>
      <c r="D186" s="294" t="s">
        <v>28</v>
      </c>
      <c r="E186" s="186"/>
      <c r="F186" s="184"/>
      <c r="G186" s="186"/>
      <c r="H186" s="186"/>
      <c r="I186" s="186"/>
      <c r="J186" s="186"/>
      <c r="K186" s="186"/>
      <c r="L186" s="186">
        <v>117.01</v>
      </c>
      <c r="M186" s="186"/>
      <c r="N186" s="210"/>
      <c r="O186" s="186"/>
      <c r="P186" s="186"/>
      <c r="Q186" s="186"/>
      <c r="R186" s="45">
        <f t="shared" si="9"/>
        <v>117.01</v>
      </c>
      <c r="S186" s="304">
        <f t="shared" si="7"/>
        <v>1</v>
      </c>
      <c r="T186" s="304"/>
      <c r="U186" s="308">
        <f t="shared" si="8"/>
        <v>-1055.97</v>
      </c>
    </row>
    <row r="187" spans="1:21" ht="12.75">
      <c r="A187" s="59">
        <v>182</v>
      </c>
      <c r="B187" s="302">
        <v>182</v>
      </c>
      <c r="C187" s="294" t="s">
        <v>538</v>
      </c>
      <c r="D187" s="294" t="s">
        <v>539</v>
      </c>
      <c r="E187" s="186"/>
      <c r="F187" s="184"/>
      <c r="G187" s="186"/>
      <c r="H187" s="186"/>
      <c r="I187" s="186"/>
      <c r="J187" s="186"/>
      <c r="K187" s="186"/>
      <c r="L187" s="186"/>
      <c r="M187" s="186">
        <v>116.97</v>
      </c>
      <c r="N187" s="210"/>
      <c r="O187" s="186"/>
      <c r="P187" s="186"/>
      <c r="Q187" s="186"/>
      <c r="R187" s="45">
        <f t="shared" si="9"/>
        <v>116.97</v>
      </c>
      <c r="S187" s="304">
        <f t="shared" si="7"/>
        <v>1</v>
      </c>
      <c r="T187" s="304"/>
      <c r="U187" s="308">
        <f t="shared" si="8"/>
        <v>-1056.01</v>
      </c>
    </row>
    <row r="188" spans="1:21" ht="12.75">
      <c r="A188" s="59">
        <v>183</v>
      </c>
      <c r="B188" s="302">
        <v>183</v>
      </c>
      <c r="C188" s="294" t="s">
        <v>305</v>
      </c>
      <c r="D188" s="294" t="s">
        <v>15</v>
      </c>
      <c r="E188" s="186"/>
      <c r="F188" s="184"/>
      <c r="G188" s="186"/>
      <c r="H188" s="186"/>
      <c r="I188" s="186"/>
      <c r="J188" s="186"/>
      <c r="K188" s="186">
        <v>116.86</v>
      </c>
      <c r="L188" s="186"/>
      <c r="M188" s="186"/>
      <c r="N188" s="210"/>
      <c r="O188" s="186"/>
      <c r="P188" s="186"/>
      <c r="Q188" s="186"/>
      <c r="R188" s="45">
        <f t="shared" si="9"/>
        <v>116.86</v>
      </c>
      <c r="S188" s="304">
        <f t="shared" si="7"/>
        <v>1</v>
      </c>
      <c r="T188" s="304">
        <v>1</v>
      </c>
      <c r="U188" s="308">
        <f t="shared" si="8"/>
        <v>-1056.1200000000001</v>
      </c>
    </row>
    <row r="189" spans="1:21" ht="12.75">
      <c r="A189" s="59">
        <v>184</v>
      </c>
      <c r="B189" s="302">
        <v>184</v>
      </c>
      <c r="C189" s="232" t="s">
        <v>319</v>
      </c>
      <c r="D189" s="232" t="s">
        <v>353</v>
      </c>
      <c r="E189" s="186"/>
      <c r="F189" s="184"/>
      <c r="G189" s="186"/>
      <c r="H189" s="186"/>
      <c r="I189" s="186">
        <v>76.35</v>
      </c>
      <c r="J189" s="186"/>
      <c r="K189" s="186"/>
      <c r="L189" s="186"/>
      <c r="M189" s="186"/>
      <c r="N189" s="210">
        <v>40.43</v>
      </c>
      <c r="O189" s="186"/>
      <c r="P189" s="186"/>
      <c r="Q189" s="186"/>
      <c r="R189" s="45">
        <f t="shared" si="9"/>
        <v>116.78</v>
      </c>
      <c r="S189" s="304">
        <f t="shared" si="7"/>
        <v>2</v>
      </c>
      <c r="T189" s="304"/>
      <c r="U189" s="308">
        <f t="shared" si="8"/>
        <v>-1056.2</v>
      </c>
    </row>
    <row r="190" spans="1:21" ht="12.75">
      <c r="A190" s="59">
        <v>185</v>
      </c>
      <c r="B190" s="302">
        <v>185</v>
      </c>
      <c r="C190" s="294" t="s">
        <v>498</v>
      </c>
      <c r="D190" s="294" t="s">
        <v>499</v>
      </c>
      <c r="E190" s="186"/>
      <c r="F190" s="184"/>
      <c r="G190" s="186"/>
      <c r="H190" s="186"/>
      <c r="I190" s="186"/>
      <c r="J190" s="186"/>
      <c r="K190" s="186">
        <v>116.7</v>
      </c>
      <c r="L190" s="186"/>
      <c r="M190" s="186"/>
      <c r="N190" s="210"/>
      <c r="O190" s="186"/>
      <c r="P190" s="186"/>
      <c r="Q190" s="186"/>
      <c r="R190" s="45">
        <f t="shared" si="9"/>
        <v>116.7</v>
      </c>
      <c r="S190" s="304">
        <f t="shared" si="7"/>
        <v>1</v>
      </c>
      <c r="T190" s="304">
        <v>1</v>
      </c>
      <c r="U190" s="308">
        <f t="shared" si="8"/>
        <v>-1056.28</v>
      </c>
    </row>
    <row r="191" spans="1:21" ht="12.75">
      <c r="A191" s="59">
        <v>186</v>
      </c>
      <c r="B191" s="302">
        <v>186</v>
      </c>
      <c r="C191" s="232" t="s">
        <v>222</v>
      </c>
      <c r="D191" s="232" t="s">
        <v>241</v>
      </c>
      <c r="E191" s="186"/>
      <c r="F191" s="184"/>
      <c r="G191" s="186"/>
      <c r="H191" s="186"/>
      <c r="I191" s="186"/>
      <c r="J191" s="186"/>
      <c r="K191" s="186"/>
      <c r="L191" s="186">
        <v>116.31</v>
      </c>
      <c r="M191" s="186"/>
      <c r="N191" s="210"/>
      <c r="O191" s="186"/>
      <c r="P191" s="186"/>
      <c r="Q191" s="186"/>
      <c r="R191" s="45">
        <f t="shared" si="9"/>
        <v>116.31</v>
      </c>
      <c r="S191" s="304">
        <f t="shared" si="7"/>
        <v>1</v>
      </c>
      <c r="T191" s="304">
        <v>1</v>
      </c>
      <c r="U191" s="308">
        <f t="shared" si="8"/>
        <v>-1056.67</v>
      </c>
    </row>
    <row r="192" spans="1:21" ht="12.75">
      <c r="A192" s="59">
        <v>187</v>
      </c>
      <c r="B192" s="302">
        <v>187</v>
      </c>
      <c r="C192" s="294" t="s">
        <v>446</v>
      </c>
      <c r="D192" s="294" t="s">
        <v>447</v>
      </c>
      <c r="E192" s="186"/>
      <c r="F192" s="184"/>
      <c r="G192" s="186">
        <v>115.75</v>
      </c>
      <c r="H192" s="186"/>
      <c r="I192" s="186"/>
      <c r="J192" s="186"/>
      <c r="K192" s="186"/>
      <c r="L192" s="186"/>
      <c r="M192" s="186"/>
      <c r="N192" s="210"/>
      <c r="O192" s="186"/>
      <c r="P192" s="186"/>
      <c r="Q192" s="186"/>
      <c r="R192" s="45">
        <f t="shared" si="9"/>
        <v>115.75</v>
      </c>
      <c r="S192" s="304">
        <f t="shared" si="7"/>
        <v>1</v>
      </c>
      <c r="T192" s="304">
        <v>1</v>
      </c>
      <c r="U192" s="308">
        <f t="shared" si="8"/>
        <v>-1057.23</v>
      </c>
    </row>
    <row r="193" spans="1:21" ht="12.75">
      <c r="A193" s="59">
        <v>188</v>
      </c>
      <c r="B193" s="302">
        <v>188</v>
      </c>
      <c r="C193" s="294" t="s">
        <v>450</v>
      </c>
      <c r="D193" s="294" t="s">
        <v>91</v>
      </c>
      <c r="E193" s="186"/>
      <c r="F193" s="184"/>
      <c r="G193" s="186">
        <v>115.18</v>
      </c>
      <c r="H193" s="186"/>
      <c r="I193" s="186"/>
      <c r="J193" s="186"/>
      <c r="K193" s="186"/>
      <c r="L193" s="186"/>
      <c r="M193" s="186"/>
      <c r="N193" s="210"/>
      <c r="O193" s="186"/>
      <c r="P193" s="186"/>
      <c r="Q193" s="186"/>
      <c r="R193" s="45">
        <f t="shared" si="9"/>
        <v>115.18</v>
      </c>
      <c r="S193" s="304">
        <f t="shared" si="7"/>
        <v>1</v>
      </c>
      <c r="T193" s="304">
        <v>1</v>
      </c>
      <c r="U193" s="308">
        <f t="shared" si="8"/>
        <v>-1057.8</v>
      </c>
    </row>
    <row r="194" spans="1:21" ht="12.75">
      <c r="A194" s="59">
        <v>189</v>
      </c>
      <c r="B194" s="302">
        <v>189</v>
      </c>
      <c r="C194" s="232" t="s">
        <v>527</v>
      </c>
      <c r="D194" s="232" t="s">
        <v>74</v>
      </c>
      <c r="E194" s="186"/>
      <c r="F194" s="184"/>
      <c r="G194" s="186"/>
      <c r="H194" s="186"/>
      <c r="I194" s="186"/>
      <c r="J194" s="186"/>
      <c r="K194" s="186"/>
      <c r="L194" s="186">
        <v>114.71</v>
      </c>
      <c r="M194" s="186"/>
      <c r="N194" s="210"/>
      <c r="O194" s="186"/>
      <c r="P194" s="186"/>
      <c r="Q194" s="186"/>
      <c r="R194" s="45">
        <f t="shared" si="9"/>
        <v>114.71</v>
      </c>
      <c r="S194" s="304">
        <f t="shared" si="7"/>
        <v>1</v>
      </c>
      <c r="T194" s="304"/>
      <c r="U194" s="308">
        <f t="shared" si="8"/>
        <v>-1058.27</v>
      </c>
    </row>
    <row r="195" spans="1:21" ht="12.75">
      <c r="A195" s="59">
        <v>190</v>
      </c>
      <c r="B195" s="302">
        <v>190</v>
      </c>
      <c r="C195" s="294" t="s">
        <v>394</v>
      </c>
      <c r="D195" s="294" t="s">
        <v>10</v>
      </c>
      <c r="E195" s="186">
        <v>114.61</v>
      </c>
      <c r="F195" s="184"/>
      <c r="G195" s="186"/>
      <c r="H195" s="186"/>
      <c r="I195" s="186"/>
      <c r="J195" s="186"/>
      <c r="K195" s="186"/>
      <c r="L195" s="186"/>
      <c r="M195" s="186"/>
      <c r="N195" s="210"/>
      <c r="O195" s="186"/>
      <c r="P195" s="186"/>
      <c r="Q195" s="186"/>
      <c r="R195" s="45">
        <f t="shared" si="9"/>
        <v>114.61</v>
      </c>
      <c r="S195" s="304">
        <f t="shared" si="7"/>
        <v>1</v>
      </c>
      <c r="T195" s="304">
        <v>1</v>
      </c>
      <c r="U195" s="308">
        <f t="shared" si="8"/>
        <v>-1058.3700000000001</v>
      </c>
    </row>
    <row r="196" spans="1:21" ht="12.75">
      <c r="A196" s="59">
        <v>191</v>
      </c>
      <c r="B196" s="302">
        <v>191</v>
      </c>
      <c r="C196" s="294" t="s">
        <v>230</v>
      </c>
      <c r="D196" s="294" t="s">
        <v>87</v>
      </c>
      <c r="E196" s="186"/>
      <c r="F196" s="184"/>
      <c r="G196" s="186"/>
      <c r="H196" s="186"/>
      <c r="I196" s="186"/>
      <c r="J196" s="186"/>
      <c r="K196" s="186"/>
      <c r="L196" s="186">
        <v>114.43</v>
      </c>
      <c r="M196" s="186"/>
      <c r="N196" s="210"/>
      <c r="O196" s="186"/>
      <c r="P196" s="186"/>
      <c r="Q196" s="186"/>
      <c r="R196" s="45">
        <f t="shared" si="9"/>
        <v>114.43</v>
      </c>
      <c r="S196" s="304">
        <f t="shared" si="7"/>
        <v>1</v>
      </c>
      <c r="T196" s="304"/>
      <c r="U196" s="308">
        <f t="shared" si="8"/>
        <v>-1058.55</v>
      </c>
    </row>
    <row r="197" spans="1:21" ht="12.75">
      <c r="A197" s="59">
        <v>192</v>
      </c>
      <c r="B197" s="302">
        <v>192</v>
      </c>
      <c r="C197" s="294" t="s">
        <v>216</v>
      </c>
      <c r="D197" s="294" t="s">
        <v>251</v>
      </c>
      <c r="E197" s="186"/>
      <c r="F197" s="184"/>
      <c r="G197" s="186"/>
      <c r="H197" s="186"/>
      <c r="I197" s="186"/>
      <c r="J197" s="186"/>
      <c r="K197" s="186"/>
      <c r="L197" s="186"/>
      <c r="M197" s="186">
        <v>114.36</v>
      </c>
      <c r="N197" s="210"/>
      <c r="O197" s="186"/>
      <c r="P197" s="186"/>
      <c r="Q197" s="186"/>
      <c r="R197" s="45">
        <f t="shared" si="9"/>
        <v>114.36</v>
      </c>
      <c r="S197" s="304">
        <f t="shared" si="7"/>
        <v>1</v>
      </c>
      <c r="T197" s="304"/>
      <c r="U197" s="308">
        <f t="shared" si="8"/>
        <v>-1058.6200000000001</v>
      </c>
    </row>
    <row r="198" spans="1:21" ht="12.75">
      <c r="A198" s="59">
        <v>193</v>
      </c>
      <c r="B198" s="302">
        <v>193</v>
      </c>
      <c r="C198" s="294" t="s">
        <v>528</v>
      </c>
      <c r="D198" s="294" t="s">
        <v>15</v>
      </c>
      <c r="E198" s="186"/>
      <c r="F198" s="184"/>
      <c r="G198" s="186"/>
      <c r="H198" s="186"/>
      <c r="I198" s="186"/>
      <c r="J198" s="186"/>
      <c r="K198" s="186"/>
      <c r="L198" s="186">
        <v>113.63</v>
      </c>
      <c r="M198" s="186"/>
      <c r="N198" s="210"/>
      <c r="O198" s="186"/>
      <c r="P198" s="186"/>
      <c r="Q198" s="186"/>
      <c r="R198" s="45">
        <f t="shared" si="9"/>
        <v>113.63</v>
      </c>
      <c r="S198" s="304">
        <f aca="true" t="shared" si="10" ref="S198:S261">COUNTA(E198:Q198)</f>
        <v>1</v>
      </c>
      <c r="T198" s="304"/>
      <c r="U198" s="308">
        <f t="shared" si="8"/>
        <v>-1059.35</v>
      </c>
    </row>
    <row r="199" spans="1:21" ht="12.75">
      <c r="A199" s="59">
        <v>194</v>
      </c>
      <c r="B199" s="302">
        <v>194</v>
      </c>
      <c r="C199" s="294" t="s">
        <v>529</v>
      </c>
      <c r="D199" s="294" t="s">
        <v>180</v>
      </c>
      <c r="E199" s="186"/>
      <c r="F199" s="184"/>
      <c r="G199" s="186"/>
      <c r="H199" s="186"/>
      <c r="I199" s="186"/>
      <c r="J199" s="186"/>
      <c r="K199" s="186"/>
      <c r="L199" s="186">
        <v>113.14</v>
      </c>
      <c r="M199" s="186"/>
      <c r="N199" s="210"/>
      <c r="O199" s="186"/>
      <c r="P199" s="186"/>
      <c r="Q199" s="186"/>
      <c r="R199" s="45">
        <f t="shared" si="9"/>
        <v>113.14</v>
      </c>
      <c r="S199" s="304">
        <f t="shared" si="10"/>
        <v>1</v>
      </c>
      <c r="T199" s="304"/>
      <c r="U199" s="308">
        <f aca="true" t="shared" si="11" ref="U199:U262">R199-$R$6</f>
        <v>-1059.84</v>
      </c>
    </row>
    <row r="200" spans="1:21" ht="12.75">
      <c r="A200" s="59">
        <v>195</v>
      </c>
      <c r="B200" s="302">
        <v>195</v>
      </c>
      <c r="C200" s="294" t="s">
        <v>250</v>
      </c>
      <c r="D200" s="294" t="s">
        <v>17</v>
      </c>
      <c r="E200" s="186"/>
      <c r="F200" s="184"/>
      <c r="G200" s="186"/>
      <c r="H200" s="186"/>
      <c r="I200" s="186"/>
      <c r="J200" s="186"/>
      <c r="K200" s="186"/>
      <c r="L200" s="186"/>
      <c r="M200" s="186">
        <v>112.39</v>
      </c>
      <c r="N200" s="210"/>
      <c r="O200" s="186"/>
      <c r="P200" s="186"/>
      <c r="Q200" s="186"/>
      <c r="R200" s="45">
        <f t="shared" si="9"/>
        <v>112.39</v>
      </c>
      <c r="S200" s="304">
        <f t="shared" si="10"/>
        <v>1</v>
      </c>
      <c r="T200" s="304"/>
      <c r="U200" s="308">
        <f t="shared" si="11"/>
        <v>-1060.59</v>
      </c>
    </row>
    <row r="201" spans="1:21" ht="12.75">
      <c r="A201" s="59">
        <v>196</v>
      </c>
      <c r="B201" s="302">
        <v>196</v>
      </c>
      <c r="C201" s="294" t="s">
        <v>540</v>
      </c>
      <c r="D201" s="294" t="s">
        <v>15</v>
      </c>
      <c r="E201" s="186"/>
      <c r="F201" s="184"/>
      <c r="G201" s="186"/>
      <c r="H201" s="186"/>
      <c r="I201" s="186"/>
      <c r="J201" s="186"/>
      <c r="K201" s="186"/>
      <c r="L201" s="186"/>
      <c r="M201" s="186">
        <v>112.3</v>
      </c>
      <c r="N201" s="210"/>
      <c r="O201" s="186"/>
      <c r="P201" s="186"/>
      <c r="Q201" s="186"/>
      <c r="R201" s="45">
        <f t="shared" si="9"/>
        <v>112.3</v>
      </c>
      <c r="S201" s="304">
        <f t="shared" si="10"/>
        <v>1</v>
      </c>
      <c r="T201" s="304"/>
      <c r="U201" s="308">
        <f t="shared" si="11"/>
        <v>-1060.68</v>
      </c>
    </row>
    <row r="202" spans="1:21" ht="12.75">
      <c r="A202" s="59">
        <v>197</v>
      </c>
      <c r="B202" s="302">
        <v>197</v>
      </c>
      <c r="C202" s="294" t="s">
        <v>541</v>
      </c>
      <c r="D202" s="294" t="s">
        <v>20</v>
      </c>
      <c r="E202" s="186"/>
      <c r="F202" s="184"/>
      <c r="G202" s="186"/>
      <c r="H202" s="186"/>
      <c r="I202" s="186"/>
      <c r="J202" s="186"/>
      <c r="K202" s="186"/>
      <c r="L202" s="186"/>
      <c r="M202" s="186">
        <v>112.27</v>
      </c>
      <c r="N202" s="210"/>
      <c r="O202" s="186"/>
      <c r="P202" s="186"/>
      <c r="Q202" s="186"/>
      <c r="R202" s="45">
        <f t="shared" si="9"/>
        <v>112.27</v>
      </c>
      <c r="S202" s="304">
        <f t="shared" si="10"/>
        <v>1</v>
      </c>
      <c r="T202" s="304"/>
      <c r="U202" s="308">
        <f t="shared" si="11"/>
        <v>-1060.71</v>
      </c>
    </row>
    <row r="203" spans="1:21" ht="12.75">
      <c r="A203" s="59">
        <v>198</v>
      </c>
      <c r="B203" s="302">
        <v>198</v>
      </c>
      <c r="C203" s="294" t="s">
        <v>542</v>
      </c>
      <c r="D203" s="294" t="s">
        <v>289</v>
      </c>
      <c r="E203" s="186"/>
      <c r="F203" s="184"/>
      <c r="G203" s="186"/>
      <c r="H203" s="186"/>
      <c r="I203" s="186"/>
      <c r="J203" s="186"/>
      <c r="K203" s="186"/>
      <c r="L203" s="186"/>
      <c r="M203" s="186">
        <v>110.93</v>
      </c>
      <c r="N203" s="210"/>
      <c r="O203" s="186"/>
      <c r="P203" s="186"/>
      <c r="Q203" s="186"/>
      <c r="R203" s="45">
        <f t="shared" si="9"/>
        <v>110.93</v>
      </c>
      <c r="S203" s="304">
        <f t="shared" si="10"/>
        <v>1</v>
      </c>
      <c r="T203" s="304"/>
      <c r="U203" s="308">
        <f t="shared" si="11"/>
        <v>-1062.05</v>
      </c>
    </row>
    <row r="204" spans="1:21" ht="12.75">
      <c r="A204" s="59">
        <v>199</v>
      </c>
      <c r="B204" s="302">
        <v>199</v>
      </c>
      <c r="C204" s="294" t="s">
        <v>182</v>
      </c>
      <c r="D204" s="294" t="s">
        <v>13</v>
      </c>
      <c r="E204" s="186"/>
      <c r="F204" s="184"/>
      <c r="G204" s="186"/>
      <c r="H204" s="186"/>
      <c r="I204" s="186"/>
      <c r="J204" s="186"/>
      <c r="K204" s="186"/>
      <c r="L204" s="186"/>
      <c r="M204" s="186">
        <v>110.8</v>
      </c>
      <c r="N204" s="210"/>
      <c r="O204" s="186"/>
      <c r="P204" s="186"/>
      <c r="Q204" s="186"/>
      <c r="R204" s="45">
        <f t="shared" si="9"/>
        <v>110.8</v>
      </c>
      <c r="S204" s="304">
        <f t="shared" si="10"/>
        <v>1</v>
      </c>
      <c r="T204" s="304"/>
      <c r="U204" s="308">
        <f t="shared" si="11"/>
        <v>-1062.18</v>
      </c>
    </row>
    <row r="205" spans="1:21" ht="12.75">
      <c r="A205" s="59">
        <v>200</v>
      </c>
      <c r="B205" s="302">
        <v>200</v>
      </c>
      <c r="C205" s="294" t="s">
        <v>46</v>
      </c>
      <c r="D205" s="294" t="s">
        <v>47</v>
      </c>
      <c r="E205" s="186"/>
      <c r="F205" s="184"/>
      <c r="G205" s="186"/>
      <c r="H205" s="186"/>
      <c r="I205" s="186"/>
      <c r="J205" s="186"/>
      <c r="K205" s="186">
        <v>110.37</v>
      </c>
      <c r="L205" s="186"/>
      <c r="M205" s="186"/>
      <c r="N205" s="210"/>
      <c r="O205" s="186"/>
      <c r="P205" s="186"/>
      <c r="Q205" s="186"/>
      <c r="R205" s="45">
        <f t="shared" si="9"/>
        <v>110.37</v>
      </c>
      <c r="S205" s="304">
        <f t="shared" si="10"/>
        <v>1</v>
      </c>
      <c r="T205" s="304">
        <v>1</v>
      </c>
      <c r="U205" s="308">
        <f t="shared" si="11"/>
        <v>-1062.6100000000001</v>
      </c>
    </row>
    <row r="206" spans="1:21" ht="12.75">
      <c r="A206" s="59">
        <v>201</v>
      </c>
      <c r="B206" s="302">
        <v>201</v>
      </c>
      <c r="C206" s="294" t="s">
        <v>530</v>
      </c>
      <c r="D206" s="294" t="s">
        <v>287</v>
      </c>
      <c r="E206" s="186"/>
      <c r="F206" s="184"/>
      <c r="G206" s="186"/>
      <c r="H206" s="186"/>
      <c r="I206" s="186"/>
      <c r="J206" s="186"/>
      <c r="K206" s="186"/>
      <c r="L206" s="186">
        <v>110.3</v>
      </c>
      <c r="M206" s="186"/>
      <c r="N206" s="210"/>
      <c r="O206" s="186"/>
      <c r="P206" s="186"/>
      <c r="Q206" s="186"/>
      <c r="R206" s="45">
        <f t="shared" si="9"/>
        <v>110.3</v>
      </c>
      <c r="S206" s="304">
        <f t="shared" si="10"/>
        <v>1</v>
      </c>
      <c r="T206" s="304"/>
      <c r="U206" s="308">
        <f t="shared" si="11"/>
        <v>-1062.68</v>
      </c>
    </row>
    <row r="207" spans="1:21" ht="12.75">
      <c r="A207" s="59">
        <v>202</v>
      </c>
      <c r="B207" s="302">
        <v>202</v>
      </c>
      <c r="C207" s="294" t="s">
        <v>489</v>
      </c>
      <c r="D207" s="294" t="s">
        <v>28</v>
      </c>
      <c r="E207" s="186"/>
      <c r="F207" s="184"/>
      <c r="G207" s="186"/>
      <c r="H207" s="186"/>
      <c r="I207" s="186"/>
      <c r="J207" s="186">
        <v>110</v>
      </c>
      <c r="K207" s="186"/>
      <c r="L207" s="186"/>
      <c r="M207" s="186"/>
      <c r="N207" s="210"/>
      <c r="O207" s="186"/>
      <c r="P207" s="186"/>
      <c r="Q207" s="186"/>
      <c r="R207" s="45">
        <f t="shared" si="9"/>
        <v>110</v>
      </c>
      <c r="S207" s="304">
        <f t="shared" si="10"/>
        <v>1</v>
      </c>
      <c r="T207" s="304">
        <v>1</v>
      </c>
      <c r="U207" s="308">
        <f t="shared" si="11"/>
        <v>-1062.98</v>
      </c>
    </row>
    <row r="208" spans="1:21" ht="12.75">
      <c r="A208" s="59">
        <v>203</v>
      </c>
      <c r="B208" s="302">
        <v>203</v>
      </c>
      <c r="C208" s="294" t="s">
        <v>543</v>
      </c>
      <c r="D208" s="294" t="s">
        <v>180</v>
      </c>
      <c r="E208" s="186"/>
      <c r="F208" s="184"/>
      <c r="G208" s="186"/>
      <c r="H208" s="186"/>
      <c r="I208" s="186"/>
      <c r="J208" s="186"/>
      <c r="K208" s="186"/>
      <c r="L208" s="186"/>
      <c r="M208" s="186">
        <v>109.35</v>
      </c>
      <c r="N208" s="210"/>
      <c r="O208" s="186"/>
      <c r="P208" s="186"/>
      <c r="Q208" s="186"/>
      <c r="R208" s="45">
        <f t="shared" si="9"/>
        <v>109.35</v>
      </c>
      <c r="S208" s="304">
        <f t="shared" si="10"/>
        <v>1</v>
      </c>
      <c r="T208" s="304"/>
      <c r="U208" s="308">
        <f t="shared" si="11"/>
        <v>-1063.63</v>
      </c>
    </row>
    <row r="209" spans="1:21" ht="12.75">
      <c r="A209" s="59">
        <v>204</v>
      </c>
      <c r="B209" s="302">
        <v>204</v>
      </c>
      <c r="C209" s="294" t="s">
        <v>544</v>
      </c>
      <c r="D209" s="294" t="s">
        <v>16</v>
      </c>
      <c r="E209" s="186"/>
      <c r="F209" s="184"/>
      <c r="G209" s="186"/>
      <c r="H209" s="186"/>
      <c r="I209" s="186"/>
      <c r="J209" s="186"/>
      <c r="K209" s="186"/>
      <c r="L209" s="186"/>
      <c r="M209" s="186">
        <v>108.84</v>
      </c>
      <c r="N209" s="210"/>
      <c r="O209" s="186"/>
      <c r="P209" s="186"/>
      <c r="Q209" s="186"/>
      <c r="R209" s="45">
        <f t="shared" si="9"/>
        <v>108.84</v>
      </c>
      <c r="S209" s="304">
        <f t="shared" si="10"/>
        <v>1</v>
      </c>
      <c r="T209" s="304"/>
      <c r="U209" s="308">
        <f t="shared" si="11"/>
        <v>-1064.14</v>
      </c>
    </row>
    <row r="210" spans="1:21" ht="12.75">
      <c r="A210" s="59">
        <v>205</v>
      </c>
      <c r="B210" s="302">
        <v>205</v>
      </c>
      <c r="C210" s="294" t="s">
        <v>545</v>
      </c>
      <c r="D210" s="294" t="s">
        <v>12</v>
      </c>
      <c r="E210" s="186"/>
      <c r="F210" s="184"/>
      <c r="G210" s="186"/>
      <c r="H210" s="186"/>
      <c r="I210" s="186"/>
      <c r="J210" s="186"/>
      <c r="K210" s="186"/>
      <c r="L210" s="186"/>
      <c r="M210" s="186">
        <v>106.11</v>
      </c>
      <c r="N210" s="210"/>
      <c r="O210" s="186"/>
      <c r="P210" s="186"/>
      <c r="Q210" s="186"/>
      <c r="R210" s="45">
        <f t="shared" si="9"/>
        <v>106.11</v>
      </c>
      <c r="S210" s="304">
        <f t="shared" si="10"/>
        <v>1</v>
      </c>
      <c r="T210" s="304"/>
      <c r="U210" s="308">
        <f t="shared" si="11"/>
        <v>-1066.8700000000001</v>
      </c>
    </row>
    <row r="211" spans="1:21" ht="12.75">
      <c r="A211" s="59">
        <v>206</v>
      </c>
      <c r="B211" s="302">
        <v>206</v>
      </c>
      <c r="C211" s="294" t="s">
        <v>451</v>
      </c>
      <c r="D211" s="294" t="s">
        <v>35</v>
      </c>
      <c r="E211" s="186"/>
      <c r="F211" s="184"/>
      <c r="G211" s="186">
        <v>106</v>
      </c>
      <c r="H211" s="186"/>
      <c r="I211" s="186"/>
      <c r="J211" s="186"/>
      <c r="K211" s="186"/>
      <c r="L211" s="186"/>
      <c r="M211" s="186"/>
      <c r="N211" s="210"/>
      <c r="O211" s="186"/>
      <c r="P211" s="186"/>
      <c r="Q211" s="186"/>
      <c r="R211" s="45">
        <f t="shared" si="9"/>
        <v>106</v>
      </c>
      <c r="S211" s="304">
        <f t="shared" si="10"/>
        <v>1</v>
      </c>
      <c r="T211" s="304"/>
      <c r="U211" s="308">
        <f t="shared" si="11"/>
        <v>-1066.98</v>
      </c>
    </row>
    <row r="212" spans="1:21" ht="12.75">
      <c r="A212" s="59">
        <v>207</v>
      </c>
      <c r="B212" s="302">
        <v>207</v>
      </c>
      <c r="C212" s="294" t="s">
        <v>286</v>
      </c>
      <c r="D212" s="294" t="s">
        <v>292</v>
      </c>
      <c r="E212" s="186">
        <v>105.92</v>
      </c>
      <c r="F212" s="184"/>
      <c r="G212" s="186"/>
      <c r="H212" s="186"/>
      <c r="I212" s="186"/>
      <c r="J212" s="186"/>
      <c r="K212" s="186"/>
      <c r="L212" s="186"/>
      <c r="M212" s="186"/>
      <c r="N212" s="210"/>
      <c r="O212" s="186"/>
      <c r="P212" s="186"/>
      <c r="Q212" s="186"/>
      <c r="R212" s="45">
        <f t="shared" si="9"/>
        <v>105.92</v>
      </c>
      <c r="S212" s="304">
        <f t="shared" si="10"/>
        <v>1</v>
      </c>
      <c r="T212" s="304">
        <v>1</v>
      </c>
      <c r="U212" s="308">
        <f t="shared" si="11"/>
        <v>-1067.06</v>
      </c>
    </row>
    <row r="213" spans="1:21" ht="12.75">
      <c r="A213" s="59">
        <v>208</v>
      </c>
      <c r="B213" s="302">
        <v>208</v>
      </c>
      <c r="C213" s="294" t="s">
        <v>391</v>
      </c>
      <c r="D213" s="294" t="s">
        <v>392</v>
      </c>
      <c r="E213" s="186">
        <v>105.21</v>
      </c>
      <c r="F213" s="184"/>
      <c r="G213" s="186"/>
      <c r="H213" s="186"/>
      <c r="I213" s="186"/>
      <c r="J213" s="186"/>
      <c r="K213" s="186"/>
      <c r="L213" s="186"/>
      <c r="M213" s="186"/>
      <c r="N213" s="210"/>
      <c r="O213" s="186"/>
      <c r="P213" s="186"/>
      <c r="Q213" s="186"/>
      <c r="R213" s="45">
        <f t="shared" si="9"/>
        <v>105.21</v>
      </c>
      <c r="S213" s="304">
        <f t="shared" si="10"/>
        <v>1</v>
      </c>
      <c r="T213" s="304">
        <v>1</v>
      </c>
      <c r="U213" s="308">
        <f t="shared" si="11"/>
        <v>-1067.77</v>
      </c>
    </row>
    <row r="214" spans="1:21" ht="12.75">
      <c r="A214" s="59">
        <v>209</v>
      </c>
      <c r="B214" s="302">
        <v>209</v>
      </c>
      <c r="C214" s="232" t="s">
        <v>546</v>
      </c>
      <c r="D214" s="232" t="s">
        <v>547</v>
      </c>
      <c r="E214" s="186"/>
      <c r="F214" s="184"/>
      <c r="G214" s="186"/>
      <c r="H214" s="186"/>
      <c r="I214" s="186"/>
      <c r="J214" s="186"/>
      <c r="K214" s="186"/>
      <c r="L214" s="186"/>
      <c r="M214" s="186">
        <v>104.82</v>
      </c>
      <c r="N214" s="210"/>
      <c r="O214" s="186"/>
      <c r="P214" s="186"/>
      <c r="Q214" s="186"/>
      <c r="R214" s="45">
        <f t="shared" si="9"/>
        <v>104.82</v>
      </c>
      <c r="S214" s="304">
        <f t="shared" si="10"/>
        <v>1</v>
      </c>
      <c r="T214" s="304"/>
      <c r="U214" s="308">
        <f t="shared" si="11"/>
        <v>-1068.16</v>
      </c>
    </row>
    <row r="215" spans="1:21" ht="12.75">
      <c r="A215" s="59">
        <v>210</v>
      </c>
      <c r="B215" s="302">
        <v>210</v>
      </c>
      <c r="C215" s="294" t="s">
        <v>288</v>
      </c>
      <c r="D215" s="294" t="s">
        <v>468</v>
      </c>
      <c r="E215" s="186"/>
      <c r="F215" s="184"/>
      <c r="G215" s="186"/>
      <c r="H215" s="186">
        <v>43.93</v>
      </c>
      <c r="I215" s="186">
        <v>60.8</v>
      </c>
      <c r="J215" s="186"/>
      <c r="K215" s="186"/>
      <c r="L215" s="186"/>
      <c r="M215" s="186"/>
      <c r="N215" s="210"/>
      <c r="O215" s="186"/>
      <c r="P215" s="186"/>
      <c r="Q215" s="186"/>
      <c r="R215" s="45">
        <f t="shared" si="9"/>
        <v>104.72999999999999</v>
      </c>
      <c r="S215" s="304">
        <f t="shared" si="10"/>
        <v>2</v>
      </c>
      <c r="T215" s="304"/>
      <c r="U215" s="308">
        <f t="shared" si="11"/>
        <v>-1068.25</v>
      </c>
    </row>
    <row r="216" spans="1:21" ht="12.75">
      <c r="A216" s="59">
        <v>211</v>
      </c>
      <c r="B216" s="302">
        <v>211</v>
      </c>
      <c r="C216" s="294" t="s">
        <v>536</v>
      </c>
      <c r="D216" s="294" t="s">
        <v>550</v>
      </c>
      <c r="E216" s="186"/>
      <c r="F216" s="184"/>
      <c r="G216" s="186"/>
      <c r="H216" s="186"/>
      <c r="I216" s="186"/>
      <c r="J216" s="186"/>
      <c r="K216" s="186"/>
      <c r="L216" s="186"/>
      <c r="M216" s="186">
        <v>103.56</v>
      </c>
      <c r="N216" s="210"/>
      <c r="O216" s="186"/>
      <c r="P216" s="186"/>
      <c r="Q216" s="186"/>
      <c r="R216" s="45">
        <f t="shared" si="9"/>
        <v>103.56</v>
      </c>
      <c r="S216" s="304">
        <f t="shared" si="10"/>
        <v>1</v>
      </c>
      <c r="T216" s="304"/>
      <c r="U216" s="308">
        <f t="shared" si="11"/>
        <v>-1069.42</v>
      </c>
    </row>
    <row r="217" spans="1:21" ht="12.75">
      <c r="A217" s="59">
        <v>212</v>
      </c>
      <c r="B217" s="302">
        <v>212</v>
      </c>
      <c r="C217" s="294" t="s">
        <v>316</v>
      </c>
      <c r="D217" s="294" t="s">
        <v>13</v>
      </c>
      <c r="E217" s="186"/>
      <c r="F217" s="184"/>
      <c r="G217" s="186"/>
      <c r="H217" s="186">
        <v>103.43</v>
      </c>
      <c r="I217" s="186"/>
      <c r="J217" s="186"/>
      <c r="K217" s="186"/>
      <c r="L217" s="186"/>
      <c r="M217" s="186"/>
      <c r="N217" s="210"/>
      <c r="O217" s="186"/>
      <c r="P217" s="186"/>
      <c r="Q217" s="186"/>
      <c r="R217" s="45">
        <f t="shared" si="9"/>
        <v>103.43</v>
      </c>
      <c r="S217" s="304">
        <f t="shared" si="10"/>
        <v>1</v>
      </c>
      <c r="T217" s="304">
        <v>1</v>
      </c>
      <c r="U217" s="308">
        <f t="shared" si="11"/>
        <v>-1069.55</v>
      </c>
    </row>
    <row r="218" spans="1:21" ht="12.75">
      <c r="A218" s="59">
        <v>213</v>
      </c>
      <c r="B218" s="302">
        <v>213</v>
      </c>
      <c r="C218" s="294" t="s">
        <v>403</v>
      </c>
      <c r="D218" s="294" t="s">
        <v>245</v>
      </c>
      <c r="E218" s="186"/>
      <c r="F218" s="184"/>
      <c r="G218" s="186"/>
      <c r="H218" s="186"/>
      <c r="I218" s="186"/>
      <c r="J218" s="186"/>
      <c r="K218" s="186"/>
      <c r="L218" s="186"/>
      <c r="M218" s="186"/>
      <c r="N218" s="210"/>
      <c r="O218" s="186"/>
      <c r="P218" s="186"/>
      <c r="Q218" s="186">
        <v>103.42</v>
      </c>
      <c r="R218" s="45">
        <f t="shared" si="9"/>
        <v>103.42</v>
      </c>
      <c r="S218" s="304">
        <f t="shared" si="10"/>
        <v>1</v>
      </c>
      <c r="T218" s="304"/>
      <c r="U218" s="308">
        <f t="shared" si="11"/>
        <v>-1069.56</v>
      </c>
    </row>
    <row r="219" spans="1:21" ht="12.75">
      <c r="A219" s="59">
        <v>214</v>
      </c>
      <c r="B219" s="302">
        <v>285</v>
      </c>
      <c r="C219" s="294" t="s">
        <v>600</v>
      </c>
      <c r="D219" s="294" t="s">
        <v>41</v>
      </c>
      <c r="E219" s="186"/>
      <c r="F219" s="184"/>
      <c r="G219" s="186"/>
      <c r="H219" s="186"/>
      <c r="I219" s="186"/>
      <c r="J219" s="186"/>
      <c r="K219" s="186"/>
      <c r="L219" s="186"/>
      <c r="M219" s="186"/>
      <c r="N219" s="210"/>
      <c r="O219" s="186">
        <v>76.84</v>
      </c>
      <c r="P219" s="186">
        <v>25.29</v>
      </c>
      <c r="Q219" s="186"/>
      <c r="R219" s="45">
        <f t="shared" si="9"/>
        <v>102.13</v>
      </c>
      <c r="S219" s="304">
        <f t="shared" si="10"/>
        <v>2</v>
      </c>
      <c r="T219" s="304"/>
      <c r="U219" s="308">
        <f t="shared" si="11"/>
        <v>-1070.85</v>
      </c>
    </row>
    <row r="220" spans="1:21" ht="12.75">
      <c r="A220" s="59">
        <v>215</v>
      </c>
      <c r="B220" s="302">
        <v>214</v>
      </c>
      <c r="C220" s="294" t="s">
        <v>549</v>
      </c>
      <c r="D220" s="294" t="s">
        <v>20</v>
      </c>
      <c r="E220" s="186"/>
      <c r="F220" s="184"/>
      <c r="G220" s="186"/>
      <c r="H220" s="186"/>
      <c r="I220" s="186"/>
      <c r="J220" s="186"/>
      <c r="K220" s="186"/>
      <c r="L220" s="186"/>
      <c r="M220" s="186">
        <v>101.11</v>
      </c>
      <c r="N220" s="210"/>
      <c r="O220" s="186"/>
      <c r="P220" s="186"/>
      <c r="Q220" s="186"/>
      <c r="R220" s="45">
        <f t="shared" si="9"/>
        <v>101.11</v>
      </c>
      <c r="S220" s="304">
        <f t="shared" si="10"/>
        <v>1</v>
      </c>
      <c r="T220" s="304"/>
      <c r="U220" s="308">
        <f t="shared" si="11"/>
        <v>-1071.8700000000001</v>
      </c>
    </row>
    <row r="221" spans="1:21" ht="12.75">
      <c r="A221" s="59">
        <v>216</v>
      </c>
      <c r="B221" s="302">
        <v>215</v>
      </c>
      <c r="C221" s="294" t="s">
        <v>307</v>
      </c>
      <c r="D221" s="294" t="s">
        <v>23</v>
      </c>
      <c r="E221" s="186"/>
      <c r="F221" s="184"/>
      <c r="G221" s="186">
        <v>101.05</v>
      </c>
      <c r="H221" s="186"/>
      <c r="I221" s="186"/>
      <c r="J221" s="186"/>
      <c r="K221" s="186"/>
      <c r="L221" s="186"/>
      <c r="M221" s="186"/>
      <c r="N221" s="210"/>
      <c r="O221" s="186"/>
      <c r="P221" s="186"/>
      <c r="Q221" s="186"/>
      <c r="R221" s="45">
        <f t="shared" si="9"/>
        <v>101.05</v>
      </c>
      <c r="S221" s="304">
        <f t="shared" si="10"/>
        <v>1</v>
      </c>
      <c r="T221" s="304"/>
      <c r="U221" s="308">
        <f t="shared" si="11"/>
        <v>-1071.93</v>
      </c>
    </row>
    <row r="222" spans="1:21" ht="12.75">
      <c r="A222" s="59">
        <v>217</v>
      </c>
      <c r="B222" s="302">
        <v>216</v>
      </c>
      <c r="C222" s="294" t="s">
        <v>552</v>
      </c>
      <c r="D222" s="294" t="s">
        <v>312</v>
      </c>
      <c r="E222" s="186"/>
      <c r="F222" s="184"/>
      <c r="G222" s="186"/>
      <c r="H222" s="186"/>
      <c r="I222" s="186"/>
      <c r="J222" s="186"/>
      <c r="K222" s="186"/>
      <c r="L222" s="186"/>
      <c r="M222" s="186">
        <v>101.01</v>
      </c>
      <c r="N222" s="210"/>
      <c r="O222" s="186"/>
      <c r="P222" s="186"/>
      <c r="Q222" s="186"/>
      <c r="R222" s="45">
        <f t="shared" si="9"/>
        <v>101.01</v>
      </c>
      <c r="S222" s="304">
        <f t="shared" si="10"/>
        <v>1</v>
      </c>
      <c r="T222" s="304"/>
      <c r="U222" s="308">
        <f t="shared" si="11"/>
        <v>-1071.97</v>
      </c>
    </row>
    <row r="223" spans="1:21" ht="12.75">
      <c r="A223" s="59">
        <v>218</v>
      </c>
      <c r="B223" s="302">
        <v>217</v>
      </c>
      <c r="C223" s="294" t="s">
        <v>309</v>
      </c>
      <c r="D223" s="294" t="s">
        <v>20</v>
      </c>
      <c r="E223" s="186">
        <v>100.87</v>
      </c>
      <c r="F223" s="184"/>
      <c r="G223" s="186"/>
      <c r="H223" s="186"/>
      <c r="I223" s="186"/>
      <c r="J223" s="186"/>
      <c r="K223" s="186"/>
      <c r="L223" s="186"/>
      <c r="M223" s="186"/>
      <c r="N223" s="210"/>
      <c r="O223" s="186"/>
      <c r="P223" s="186"/>
      <c r="Q223" s="186"/>
      <c r="R223" s="45">
        <f t="shared" si="9"/>
        <v>100.87</v>
      </c>
      <c r="S223" s="304">
        <f t="shared" si="10"/>
        <v>1</v>
      </c>
      <c r="T223" s="304"/>
      <c r="U223" s="308">
        <f t="shared" si="11"/>
        <v>-1072.1100000000001</v>
      </c>
    </row>
    <row r="224" spans="1:21" ht="12.75">
      <c r="A224" s="59">
        <v>219</v>
      </c>
      <c r="B224" s="302">
        <v>218</v>
      </c>
      <c r="C224" s="294" t="s">
        <v>553</v>
      </c>
      <c r="D224" s="294" t="s">
        <v>20</v>
      </c>
      <c r="E224" s="186"/>
      <c r="F224" s="184"/>
      <c r="G224" s="186"/>
      <c r="H224" s="186"/>
      <c r="I224" s="186"/>
      <c r="J224" s="186"/>
      <c r="K224" s="186"/>
      <c r="L224" s="186"/>
      <c r="M224" s="186">
        <v>100.54</v>
      </c>
      <c r="N224" s="210"/>
      <c r="O224" s="186"/>
      <c r="P224" s="186"/>
      <c r="Q224" s="186"/>
      <c r="R224" s="45">
        <f t="shared" si="9"/>
        <v>100.54</v>
      </c>
      <c r="S224" s="304">
        <f t="shared" si="10"/>
        <v>1</v>
      </c>
      <c r="T224" s="304"/>
      <c r="U224" s="308">
        <f t="shared" si="11"/>
        <v>-1072.44</v>
      </c>
    </row>
    <row r="225" spans="1:21" ht="12.75">
      <c r="A225" s="59">
        <v>220</v>
      </c>
      <c r="B225" s="302">
        <v>219</v>
      </c>
      <c r="C225" s="294" t="s">
        <v>334</v>
      </c>
      <c r="D225" s="294" t="s">
        <v>28</v>
      </c>
      <c r="E225" s="186"/>
      <c r="F225" s="184"/>
      <c r="G225" s="186"/>
      <c r="H225" s="186"/>
      <c r="I225" s="186"/>
      <c r="J225" s="186">
        <v>100.46</v>
      </c>
      <c r="K225" s="186"/>
      <c r="L225" s="186"/>
      <c r="M225" s="186"/>
      <c r="N225" s="210"/>
      <c r="O225" s="186"/>
      <c r="P225" s="186"/>
      <c r="Q225" s="186"/>
      <c r="R225" s="45">
        <f t="shared" si="9"/>
        <v>100.46</v>
      </c>
      <c r="S225" s="304">
        <f t="shared" si="10"/>
        <v>1</v>
      </c>
      <c r="T225" s="304">
        <v>1</v>
      </c>
      <c r="U225" s="308">
        <f t="shared" si="11"/>
        <v>-1072.52</v>
      </c>
    </row>
    <row r="226" spans="1:21" ht="12.75">
      <c r="A226" s="59">
        <v>221</v>
      </c>
      <c r="B226" s="302">
        <v>220</v>
      </c>
      <c r="C226" s="294" t="s">
        <v>119</v>
      </c>
      <c r="D226" s="294" t="s">
        <v>12</v>
      </c>
      <c r="E226" s="186"/>
      <c r="F226" s="184"/>
      <c r="G226" s="186"/>
      <c r="H226" s="186"/>
      <c r="I226" s="186"/>
      <c r="J226" s="186"/>
      <c r="K226" s="186">
        <v>100.45</v>
      </c>
      <c r="L226" s="186"/>
      <c r="M226" s="186">
        <v>0</v>
      </c>
      <c r="N226" s="210"/>
      <c r="O226" s="186"/>
      <c r="P226" s="186"/>
      <c r="Q226" s="186"/>
      <c r="R226" s="45">
        <f t="shared" si="9"/>
        <v>100.45</v>
      </c>
      <c r="S226" s="304">
        <f t="shared" si="10"/>
        <v>2</v>
      </c>
      <c r="T226" s="304">
        <v>1</v>
      </c>
      <c r="U226" s="308">
        <f t="shared" si="11"/>
        <v>-1072.53</v>
      </c>
    </row>
    <row r="227" spans="1:21" ht="12.75">
      <c r="A227" s="59">
        <v>222</v>
      </c>
      <c r="B227" s="302">
        <v>221</v>
      </c>
      <c r="C227" s="294" t="s">
        <v>502</v>
      </c>
      <c r="D227" s="294" t="s">
        <v>12</v>
      </c>
      <c r="E227" s="186"/>
      <c r="F227" s="184"/>
      <c r="G227" s="186"/>
      <c r="H227" s="186"/>
      <c r="I227" s="186"/>
      <c r="J227" s="186"/>
      <c r="K227" s="186">
        <v>100.4</v>
      </c>
      <c r="L227" s="186"/>
      <c r="M227" s="186"/>
      <c r="N227" s="210"/>
      <c r="O227" s="186"/>
      <c r="P227" s="186"/>
      <c r="Q227" s="186"/>
      <c r="R227" s="45">
        <f t="shared" si="9"/>
        <v>100.4</v>
      </c>
      <c r="S227" s="304">
        <f t="shared" si="10"/>
        <v>1</v>
      </c>
      <c r="T227" s="304">
        <v>1</v>
      </c>
      <c r="U227" s="308">
        <f t="shared" si="11"/>
        <v>-1072.58</v>
      </c>
    </row>
    <row r="228" spans="1:21" ht="12.75">
      <c r="A228" s="59">
        <v>223</v>
      </c>
      <c r="B228" s="302">
        <v>222</v>
      </c>
      <c r="C228" s="294" t="s">
        <v>239</v>
      </c>
      <c r="D228" s="294" t="s">
        <v>15</v>
      </c>
      <c r="E228" s="186"/>
      <c r="F228" s="184"/>
      <c r="G228" s="186">
        <v>99.7</v>
      </c>
      <c r="H228" s="186"/>
      <c r="I228" s="186"/>
      <c r="J228" s="186"/>
      <c r="K228" s="186"/>
      <c r="L228" s="186"/>
      <c r="M228" s="186"/>
      <c r="N228" s="210"/>
      <c r="O228" s="186"/>
      <c r="P228" s="186"/>
      <c r="Q228" s="186"/>
      <c r="R228" s="45">
        <f t="shared" si="9"/>
        <v>99.7</v>
      </c>
      <c r="S228" s="304">
        <f t="shared" si="10"/>
        <v>1</v>
      </c>
      <c r="T228" s="304"/>
      <c r="U228" s="308">
        <f t="shared" si="11"/>
        <v>-1073.28</v>
      </c>
    </row>
    <row r="229" spans="1:21" ht="12.75">
      <c r="A229" s="59">
        <v>224</v>
      </c>
      <c r="B229" s="302">
        <v>223</v>
      </c>
      <c r="C229" s="294" t="s">
        <v>24</v>
      </c>
      <c r="D229" s="294" t="s">
        <v>158</v>
      </c>
      <c r="E229" s="186"/>
      <c r="F229" s="184"/>
      <c r="G229" s="186">
        <v>99.63</v>
      </c>
      <c r="H229" s="186"/>
      <c r="I229" s="186"/>
      <c r="J229" s="186"/>
      <c r="K229" s="186"/>
      <c r="L229" s="186"/>
      <c r="M229" s="186"/>
      <c r="N229" s="210"/>
      <c r="O229" s="186"/>
      <c r="P229" s="186"/>
      <c r="Q229" s="186"/>
      <c r="R229" s="45">
        <f t="shared" si="9"/>
        <v>99.63</v>
      </c>
      <c r="S229" s="304">
        <f t="shared" si="10"/>
        <v>1</v>
      </c>
      <c r="T229" s="304"/>
      <c r="U229" s="308">
        <f t="shared" si="11"/>
        <v>-1073.35</v>
      </c>
    </row>
    <row r="230" spans="1:21" ht="12.75">
      <c r="A230" s="59">
        <v>225</v>
      </c>
      <c r="B230" s="302">
        <v>224</v>
      </c>
      <c r="C230" s="294" t="s">
        <v>232</v>
      </c>
      <c r="D230" s="294" t="s">
        <v>80</v>
      </c>
      <c r="E230" s="186"/>
      <c r="F230" s="184"/>
      <c r="G230" s="186">
        <v>99.44</v>
      </c>
      <c r="H230" s="186"/>
      <c r="I230" s="186"/>
      <c r="J230" s="186"/>
      <c r="K230" s="186"/>
      <c r="L230" s="186"/>
      <c r="M230" s="186"/>
      <c r="N230" s="210"/>
      <c r="O230" s="186"/>
      <c r="P230" s="186"/>
      <c r="Q230" s="186"/>
      <c r="R230" s="45">
        <f t="shared" si="9"/>
        <v>99.44</v>
      </c>
      <c r="S230" s="304">
        <f t="shared" si="10"/>
        <v>1</v>
      </c>
      <c r="T230" s="304"/>
      <c r="U230" s="308">
        <f t="shared" si="11"/>
        <v>-1073.54</v>
      </c>
    </row>
    <row r="231" spans="1:21" ht="12.75">
      <c r="A231" s="59">
        <v>226</v>
      </c>
      <c r="B231" s="302">
        <v>225</v>
      </c>
      <c r="C231" s="294" t="s">
        <v>21</v>
      </c>
      <c r="D231" s="294" t="s">
        <v>41</v>
      </c>
      <c r="E231" s="186">
        <v>0</v>
      </c>
      <c r="F231" s="184"/>
      <c r="G231" s="186">
        <v>98.98</v>
      </c>
      <c r="H231" s="186"/>
      <c r="I231" s="186"/>
      <c r="J231" s="186"/>
      <c r="K231" s="186"/>
      <c r="L231" s="186"/>
      <c r="M231" s="186"/>
      <c r="N231" s="210"/>
      <c r="O231" s="186"/>
      <c r="P231" s="186"/>
      <c r="Q231" s="186"/>
      <c r="R231" s="45">
        <f t="shared" si="9"/>
        <v>98.98</v>
      </c>
      <c r="S231" s="304">
        <f t="shared" si="10"/>
        <v>2</v>
      </c>
      <c r="T231" s="304"/>
      <c r="U231" s="308">
        <f t="shared" si="11"/>
        <v>-1074</v>
      </c>
    </row>
    <row r="232" spans="1:21" ht="12.75">
      <c r="A232" s="59">
        <v>227</v>
      </c>
      <c r="B232" s="302">
        <v>226</v>
      </c>
      <c r="C232" s="294" t="s">
        <v>493</v>
      </c>
      <c r="D232" s="294" t="s">
        <v>80</v>
      </c>
      <c r="E232" s="186"/>
      <c r="F232" s="184"/>
      <c r="G232" s="186"/>
      <c r="H232" s="186"/>
      <c r="I232" s="186"/>
      <c r="J232" s="186">
        <v>98.22</v>
      </c>
      <c r="K232" s="186"/>
      <c r="L232" s="186"/>
      <c r="M232" s="186"/>
      <c r="N232" s="210"/>
      <c r="O232" s="186"/>
      <c r="P232" s="186"/>
      <c r="Q232" s="186"/>
      <c r="R232" s="45">
        <f t="shared" si="9"/>
        <v>98.22</v>
      </c>
      <c r="S232" s="304">
        <f t="shared" si="10"/>
        <v>1</v>
      </c>
      <c r="T232" s="304">
        <v>1</v>
      </c>
      <c r="U232" s="308">
        <f t="shared" si="11"/>
        <v>-1074.76</v>
      </c>
    </row>
    <row r="233" spans="1:21" ht="12.75">
      <c r="A233" s="59">
        <v>228</v>
      </c>
      <c r="B233" s="302">
        <v>227</v>
      </c>
      <c r="C233" s="294" t="s">
        <v>397</v>
      </c>
      <c r="D233" s="294" t="s">
        <v>398</v>
      </c>
      <c r="E233" s="186">
        <v>98.14</v>
      </c>
      <c r="F233" s="184"/>
      <c r="G233" s="186"/>
      <c r="H233" s="186"/>
      <c r="I233" s="186"/>
      <c r="J233" s="186"/>
      <c r="K233" s="186"/>
      <c r="L233" s="186"/>
      <c r="M233" s="186"/>
      <c r="N233" s="210"/>
      <c r="O233" s="186"/>
      <c r="P233" s="186"/>
      <c r="Q233" s="186"/>
      <c r="R233" s="45">
        <f t="shared" si="9"/>
        <v>98.14</v>
      </c>
      <c r="S233" s="304">
        <f t="shared" si="10"/>
        <v>1</v>
      </c>
      <c r="T233" s="304"/>
      <c r="U233" s="308">
        <f t="shared" si="11"/>
        <v>-1074.84</v>
      </c>
    </row>
    <row r="234" spans="1:21" ht="12.75">
      <c r="A234" s="59">
        <v>229</v>
      </c>
      <c r="B234" s="302">
        <v>228</v>
      </c>
      <c r="C234" s="294" t="s">
        <v>503</v>
      </c>
      <c r="D234" s="294" t="s">
        <v>10</v>
      </c>
      <c r="E234" s="186"/>
      <c r="F234" s="184"/>
      <c r="G234" s="186"/>
      <c r="H234" s="186"/>
      <c r="I234" s="186"/>
      <c r="J234" s="186"/>
      <c r="K234" s="186">
        <v>98.04</v>
      </c>
      <c r="L234" s="186"/>
      <c r="M234" s="186"/>
      <c r="N234" s="210"/>
      <c r="O234" s="186"/>
      <c r="P234" s="186"/>
      <c r="Q234" s="186"/>
      <c r="R234" s="45">
        <f t="shared" si="9"/>
        <v>98.04</v>
      </c>
      <c r="S234" s="304">
        <f t="shared" si="10"/>
        <v>1</v>
      </c>
      <c r="T234" s="304"/>
      <c r="U234" s="308">
        <f t="shared" si="11"/>
        <v>-1074.94</v>
      </c>
    </row>
    <row r="235" spans="1:21" ht="12.75">
      <c r="A235" s="59">
        <v>230</v>
      </c>
      <c r="B235" s="302">
        <v>333</v>
      </c>
      <c r="C235" s="232" t="s">
        <v>426</v>
      </c>
      <c r="D235" s="232" t="s">
        <v>407</v>
      </c>
      <c r="E235" s="186"/>
      <c r="F235" s="184">
        <v>45.6</v>
      </c>
      <c r="G235" s="186"/>
      <c r="H235" s="186"/>
      <c r="I235" s="186"/>
      <c r="J235" s="186"/>
      <c r="K235" s="186"/>
      <c r="L235" s="186"/>
      <c r="M235" s="186"/>
      <c r="N235" s="210"/>
      <c r="O235" s="186"/>
      <c r="P235" s="186">
        <v>52.43</v>
      </c>
      <c r="Q235" s="186"/>
      <c r="R235" s="45">
        <f t="shared" si="9"/>
        <v>98.03</v>
      </c>
      <c r="S235" s="304">
        <f t="shared" si="10"/>
        <v>2</v>
      </c>
      <c r="T235" s="304"/>
      <c r="U235" s="308">
        <f t="shared" si="11"/>
        <v>-1074.95</v>
      </c>
    </row>
    <row r="236" spans="1:21" ht="12.75">
      <c r="A236" s="59">
        <v>231</v>
      </c>
      <c r="B236" s="302">
        <v>229</v>
      </c>
      <c r="C236" s="294" t="s">
        <v>233</v>
      </c>
      <c r="D236" s="294" t="s">
        <v>20</v>
      </c>
      <c r="E236" s="186"/>
      <c r="F236" s="184"/>
      <c r="G236" s="186">
        <v>97.54</v>
      </c>
      <c r="H236" s="186"/>
      <c r="I236" s="186"/>
      <c r="J236" s="186"/>
      <c r="K236" s="186"/>
      <c r="L236" s="186"/>
      <c r="M236" s="186"/>
      <c r="N236" s="210"/>
      <c r="O236" s="186"/>
      <c r="P236" s="186"/>
      <c r="Q236" s="186"/>
      <c r="R236" s="45">
        <f t="shared" si="9"/>
        <v>97.54</v>
      </c>
      <c r="S236" s="304">
        <f t="shared" si="10"/>
        <v>1</v>
      </c>
      <c r="T236" s="304"/>
      <c r="U236" s="308">
        <f t="shared" si="11"/>
        <v>-1075.44</v>
      </c>
    </row>
    <row r="237" spans="1:21" ht="12.75">
      <c r="A237" s="59">
        <v>232</v>
      </c>
      <c r="B237" s="302">
        <v>230</v>
      </c>
      <c r="C237" s="294" t="s">
        <v>475</v>
      </c>
      <c r="D237" s="294" t="s">
        <v>91</v>
      </c>
      <c r="E237" s="186"/>
      <c r="F237" s="184"/>
      <c r="G237" s="186"/>
      <c r="H237" s="186"/>
      <c r="I237" s="186">
        <v>97.53</v>
      </c>
      <c r="J237" s="186"/>
      <c r="K237" s="186"/>
      <c r="L237" s="186"/>
      <c r="M237" s="186"/>
      <c r="N237" s="210"/>
      <c r="O237" s="186"/>
      <c r="P237" s="186"/>
      <c r="Q237" s="186"/>
      <c r="R237" s="45">
        <f aca="true" t="shared" si="12" ref="R237:R300">E237+F237+G237+H237+I237+J237+K237+L237+M237+N237+O237+P237+Q237</f>
        <v>97.53</v>
      </c>
      <c r="S237" s="304">
        <f t="shared" si="10"/>
        <v>1</v>
      </c>
      <c r="T237" s="304">
        <v>1</v>
      </c>
      <c r="U237" s="308">
        <f t="shared" si="11"/>
        <v>-1075.45</v>
      </c>
    </row>
    <row r="238" spans="1:21" ht="12.75">
      <c r="A238" s="59">
        <v>233</v>
      </c>
      <c r="B238" s="302">
        <v>231</v>
      </c>
      <c r="C238" s="294" t="s">
        <v>476</v>
      </c>
      <c r="D238" s="294" t="s">
        <v>23</v>
      </c>
      <c r="E238" s="186"/>
      <c r="F238" s="184"/>
      <c r="G238" s="186"/>
      <c r="H238" s="186"/>
      <c r="I238" s="186">
        <v>97.36</v>
      </c>
      <c r="J238" s="186"/>
      <c r="K238" s="186"/>
      <c r="L238" s="186"/>
      <c r="M238" s="186"/>
      <c r="N238" s="210"/>
      <c r="O238" s="186"/>
      <c r="P238" s="186"/>
      <c r="Q238" s="186"/>
      <c r="R238" s="45">
        <f t="shared" si="12"/>
        <v>97.36</v>
      </c>
      <c r="S238" s="304">
        <f t="shared" si="10"/>
        <v>1</v>
      </c>
      <c r="T238" s="304">
        <v>1</v>
      </c>
      <c r="U238" s="308">
        <f t="shared" si="11"/>
        <v>-1075.6200000000001</v>
      </c>
    </row>
    <row r="239" spans="1:21" ht="12.75">
      <c r="A239" s="59">
        <v>234</v>
      </c>
      <c r="B239" s="302">
        <v>232</v>
      </c>
      <c r="C239" s="294" t="s">
        <v>303</v>
      </c>
      <c r="D239" s="294" t="s">
        <v>15</v>
      </c>
      <c r="E239" s="186"/>
      <c r="F239" s="184">
        <v>97.24</v>
      </c>
      <c r="G239" s="186"/>
      <c r="H239" s="186"/>
      <c r="I239" s="186"/>
      <c r="J239" s="186"/>
      <c r="K239" s="186"/>
      <c r="L239" s="186"/>
      <c r="M239" s="186"/>
      <c r="N239" s="210"/>
      <c r="O239" s="186"/>
      <c r="P239" s="186"/>
      <c r="Q239" s="186"/>
      <c r="R239" s="45">
        <f t="shared" si="12"/>
        <v>97.24</v>
      </c>
      <c r="S239" s="304">
        <f t="shared" si="10"/>
        <v>1</v>
      </c>
      <c r="T239" s="304">
        <v>2</v>
      </c>
      <c r="U239" s="308">
        <f t="shared" si="11"/>
        <v>-1075.74</v>
      </c>
    </row>
    <row r="240" spans="1:21" ht="12.75">
      <c r="A240" s="59">
        <v>235</v>
      </c>
      <c r="B240" s="302">
        <v>233</v>
      </c>
      <c r="C240" s="294" t="s">
        <v>306</v>
      </c>
      <c r="D240" s="294" t="s">
        <v>10</v>
      </c>
      <c r="E240" s="186"/>
      <c r="F240" s="184"/>
      <c r="G240" s="186"/>
      <c r="H240" s="186"/>
      <c r="I240" s="186">
        <v>97.2</v>
      </c>
      <c r="J240" s="186"/>
      <c r="K240" s="186"/>
      <c r="L240" s="186"/>
      <c r="M240" s="186"/>
      <c r="N240" s="210"/>
      <c r="O240" s="186"/>
      <c r="P240" s="186"/>
      <c r="Q240" s="186"/>
      <c r="R240" s="45">
        <f t="shared" si="12"/>
        <v>97.2</v>
      </c>
      <c r="S240" s="304">
        <f t="shared" si="10"/>
        <v>1</v>
      </c>
      <c r="T240" s="304">
        <v>1</v>
      </c>
      <c r="U240" s="308">
        <f t="shared" si="11"/>
        <v>-1075.78</v>
      </c>
    </row>
    <row r="241" spans="1:21" ht="12.75">
      <c r="A241" s="59">
        <v>236</v>
      </c>
      <c r="B241" s="302">
        <v>234</v>
      </c>
      <c r="C241" s="294" t="s">
        <v>257</v>
      </c>
      <c r="D241" s="294" t="s">
        <v>308</v>
      </c>
      <c r="E241" s="186"/>
      <c r="F241" s="184"/>
      <c r="G241" s="186">
        <v>96.3</v>
      </c>
      <c r="H241" s="186"/>
      <c r="I241" s="186"/>
      <c r="J241" s="186"/>
      <c r="K241" s="186"/>
      <c r="L241" s="186"/>
      <c r="M241" s="186"/>
      <c r="N241" s="210"/>
      <c r="O241" s="186"/>
      <c r="P241" s="186"/>
      <c r="Q241" s="186"/>
      <c r="R241" s="45">
        <f t="shared" si="12"/>
        <v>96.3</v>
      </c>
      <c r="S241" s="304">
        <f t="shared" si="10"/>
        <v>1</v>
      </c>
      <c r="T241" s="304"/>
      <c r="U241" s="308">
        <f t="shared" si="11"/>
        <v>-1076.68</v>
      </c>
    </row>
    <row r="242" spans="1:21" ht="12.75">
      <c r="A242" s="59">
        <v>237</v>
      </c>
      <c r="B242" s="302">
        <v>235</v>
      </c>
      <c r="C242" s="294" t="s">
        <v>346</v>
      </c>
      <c r="D242" s="294" t="s">
        <v>13</v>
      </c>
      <c r="E242" s="186">
        <v>96.27</v>
      </c>
      <c r="F242" s="184"/>
      <c r="G242" s="186"/>
      <c r="H242" s="186"/>
      <c r="I242" s="186"/>
      <c r="J242" s="186"/>
      <c r="K242" s="186"/>
      <c r="L242" s="186"/>
      <c r="M242" s="186"/>
      <c r="N242" s="210"/>
      <c r="O242" s="186"/>
      <c r="P242" s="186"/>
      <c r="Q242" s="186"/>
      <c r="R242" s="45">
        <f t="shared" si="12"/>
        <v>96.27</v>
      </c>
      <c r="S242" s="304">
        <f t="shared" si="10"/>
        <v>1</v>
      </c>
      <c r="T242" s="304"/>
      <c r="U242" s="308">
        <f t="shared" si="11"/>
        <v>-1076.71</v>
      </c>
    </row>
    <row r="243" spans="1:21" ht="12.75">
      <c r="A243" s="59">
        <v>238</v>
      </c>
      <c r="B243" s="302">
        <v>236</v>
      </c>
      <c r="C243" s="294" t="s">
        <v>24</v>
      </c>
      <c r="D243" s="294" t="s">
        <v>14</v>
      </c>
      <c r="E243" s="186">
        <v>96.18</v>
      </c>
      <c r="F243" s="184"/>
      <c r="G243" s="186"/>
      <c r="H243" s="186"/>
      <c r="I243" s="186"/>
      <c r="J243" s="186"/>
      <c r="K243" s="186"/>
      <c r="L243" s="186"/>
      <c r="M243" s="186"/>
      <c r="N243" s="210"/>
      <c r="O243" s="186"/>
      <c r="P243" s="186"/>
      <c r="Q243" s="186"/>
      <c r="R243" s="45">
        <f t="shared" si="12"/>
        <v>96.18</v>
      </c>
      <c r="S243" s="304">
        <f t="shared" si="10"/>
        <v>1</v>
      </c>
      <c r="T243" s="304"/>
      <c r="U243" s="308">
        <f t="shared" si="11"/>
        <v>-1076.8</v>
      </c>
    </row>
    <row r="244" spans="1:21" ht="12.75">
      <c r="A244" s="59">
        <v>239</v>
      </c>
      <c r="B244" s="302">
        <v>237</v>
      </c>
      <c r="C244" s="294" t="s">
        <v>458</v>
      </c>
      <c r="D244" s="294" t="s">
        <v>459</v>
      </c>
      <c r="E244" s="186"/>
      <c r="F244" s="184"/>
      <c r="G244" s="186">
        <v>96.03</v>
      </c>
      <c r="H244" s="186"/>
      <c r="I244" s="186"/>
      <c r="J244" s="186"/>
      <c r="K244" s="186"/>
      <c r="L244" s="186"/>
      <c r="M244" s="186"/>
      <c r="N244" s="210"/>
      <c r="O244" s="186"/>
      <c r="P244" s="186"/>
      <c r="Q244" s="186"/>
      <c r="R244" s="45">
        <f t="shared" si="12"/>
        <v>96.03</v>
      </c>
      <c r="S244" s="304">
        <f t="shared" si="10"/>
        <v>1</v>
      </c>
      <c r="T244" s="304"/>
      <c r="U244" s="308">
        <f t="shared" si="11"/>
        <v>-1076.95</v>
      </c>
    </row>
    <row r="245" spans="1:21" ht="12.75">
      <c r="A245" s="59">
        <v>240</v>
      </c>
      <c r="B245" s="302">
        <v>238</v>
      </c>
      <c r="C245" s="294" t="s">
        <v>233</v>
      </c>
      <c r="D245" s="294" t="s">
        <v>15</v>
      </c>
      <c r="E245" s="186"/>
      <c r="F245" s="184"/>
      <c r="G245" s="186">
        <v>96.03</v>
      </c>
      <c r="H245" s="186"/>
      <c r="I245" s="186"/>
      <c r="J245" s="186"/>
      <c r="K245" s="186"/>
      <c r="L245" s="186"/>
      <c r="M245" s="186"/>
      <c r="N245" s="210"/>
      <c r="O245" s="186"/>
      <c r="P245" s="186"/>
      <c r="Q245" s="186"/>
      <c r="R245" s="45">
        <f t="shared" si="12"/>
        <v>96.03</v>
      </c>
      <c r="S245" s="304">
        <f t="shared" si="10"/>
        <v>1</v>
      </c>
      <c r="T245" s="304"/>
      <c r="U245" s="308">
        <f t="shared" si="11"/>
        <v>-1076.95</v>
      </c>
    </row>
    <row r="246" spans="1:21" ht="12.75">
      <c r="A246" s="59">
        <v>241</v>
      </c>
      <c r="B246" s="302">
        <v>239</v>
      </c>
      <c r="C246" s="294" t="s">
        <v>597</v>
      </c>
      <c r="D246" s="294" t="s">
        <v>287</v>
      </c>
      <c r="E246" s="186"/>
      <c r="F246" s="184"/>
      <c r="G246" s="186"/>
      <c r="H246" s="186"/>
      <c r="I246" s="186"/>
      <c r="J246" s="186"/>
      <c r="K246" s="186"/>
      <c r="L246" s="186"/>
      <c r="M246" s="186"/>
      <c r="N246" s="210"/>
      <c r="O246" s="186">
        <v>94.79</v>
      </c>
      <c r="P246" s="186"/>
      <c r="Q246" s="186"/>
      <c r="R246" s="45">
        <f t="shared" si="12"/>
        <v>94.79</v>
      </c>
      <c r="S246" s="304">
        <f t="shared" si="10"/>
        <v>1</v>
      </c>
      <c r="T246" s="304">
        <v>1</v>
      </c>
      <c r="U246" s="308">
        <f t="shared" si="11"/>
        <v>-1078.19</v>
      </c>
    </row>
    <row r="247" spans="1:21" ht="12.75">
      <c r="A247" s="59">
        <v>242</v>
      </c>
      <c r="B247" s="302">
        <v>240</v>
      </c>
      <c r="C247" s="294" t="s">
        <v>217</v>
      </c>
      <c r="D247" s="294" t="s">
        <v>35</v>
      </c>
      <c r="E247" s="186"/>
      <c r="F247" s="184"/>
      <c r="G247" s="186">
        <v>94.49</v>
      </c>
      <c r="H247" s="186"/>
      <c r="I247" s="186"/>
      <c r="J247" s="186"/>
      <c r="K247" s="186"/>
      <c r="L247" s="186"/>
      <c r="M247" s="186"/>
      <c r="N247" s="210"/>
      <c r="O247" s="186"/>
      <c r="P247" s="186"/>
      <c r="Q247" s="186"/>
      <c r="R247" s="45">
        <f t="shared" si="12"/>
        <v>94.49</v>
      </c>
      <c r="S247" s="304">
        <f t="shared" si="10"/>
        <v>1</v>
      </c>
      <c r="T247" s="304"/>
      <c r="U247" s="308">
        <f t="shared" si="11"/>
        <v>-1078.49</v>
      </c>
    </row>
    <row r="248" spans="1:21" ht="12.75">
      <c r="A248" s="59">
        <v>243</v>
      </c>
      <c r="B248" s="302">
        <v>241</v>
      </c>
      <c r="C248" s="294" t="s">
        <v>479</v>
      </c>
      <c r="D248" s="294" t="s">
        <v>252</v>
      </c>
      <c r="E248" s="186"/>
      <c r="F248" s="184"/>
      <c r="G248" s="186"/>
      <c r="H248" s="186"/>
      <c r="I248" s="186">
        <v>94.43</v>
      </c>
      <c r="J248" s="186"/>
      <c r="K248" s="186"/>
      <c r="L248" s="186"/>
      <c r="M248" s="186"/>
      <c r="N248" s="210"/>
      <c r="O248" s="186"/>
      <c r="P248" s="186"/>
      <c r="Q248" s="186"/>
      <c r="R248" s="45">
        <f t="shared" si="12"/>
        <v>94.43</v>
      </c>
      <c r="S248" s="304">
        <f t="shared" si="10"/>
        <v>1</v>
      </c>
      <c r="T248" s="304"/>
      <c r="U248" s="308">
        <f t="shared" si="11"/>
        <v>-1078.55</v>
      </c>
    </row>
    <row r="249" spans="1:21" ht="12.75">
      <c r="A249" s="59">
        <v>244</v>
      </c>
      <c r="B249" s="302">
        <v>242</v>
      </c>
      <c r="C249" s="294" t="s">
        <v>554</v>
      </c>
      <c r="D249" s="294" t="s">
        <v>36</v>
      </c>
      <c r="E249" s="186"/>
      <c r="F249" s="184"/>
      <c r="G249" s="186"/>
      <c r="H249" s="186"/>
      <c r="I249" s="186"/>
      <c r="J249" s="186"/>
      <c r="K249" s="186"/>
      <c r="L249" s="186"/>
      <c r="M249" s="186">
        <v>93.37</v>
      </c>
      <c r="N249" s="210"/>
      <c r="O249" s="186"/>
      <c r="P249" s="186"/>
      <c r="Q249" s="186"/>
      <c r="R249" s="45">
        <f t="shared" si="12"/>
        <v>93.37</v>
      </c>
      <c r="S249" s="304">
        <f t="shared" si="10"/>
        <v>1</v>
      </c>
      <c r="T249" s="304"/>
      <c r="U249" s="308">
        <f t="shared" si="11"/>
        <v>-1079.6100000000001</v>
      </c>
    </row>
    <row r="250" spans="1:21" ht="12.75">
      <c r="A250" s="59">
        <v>245</v>
      </c>
      <c r="B250" s="302">
        <v>243</v>
      </c>
      <c r="C250" s="294" t="s">
        <v>555</v>
      </c>
      <c r="D250" s="294" t="s">
        <v>91</v>
      </c>
      <c r="E250" s="186"/>
      <c r="F250" s="184"/>
      <c r="G250" s="186"/>
      <c r="H250" s="186"/>
      <c r="I250" s="186"/>
      <c r="J250" s="186"/>
      <c r="K250" s="186"/>
      <c r="L250" s="186"/>
      <c r="M250" s="186">
        <v>92.82</v>
      </c>
      <c r="N250" s="210"/>
      <c r="O250" s="186"/>
      <c r="P250" s="186"/>
      <c r="Q250" s="186"/>
      <c r="R250" s="45">
        <f t="shared" si="12"/>
        <v>92.82</v>
      </c>
      <c r="S250" s="304">
        <f t="shared" si="10"/>
        <v>1</v>
      </c>
      <c r="T250" s="304"/>
      <c r="U250" s="308">
        <f t="shared" si="11"/>
        <v>-1080.16</v>
      </c>
    </row>
    <row r="251" spans="1:21" ht="12.75">
      <c r="A251" s="59">
        <v>246</v>
      </c>
      <c r="B251" s="302">
        <v>244</v>
      </c>
      <c r="C251" s="294" t="s">
        <v>486</v>
      </c>
      <c r="D251" s="294" t="s">
        <v>396</v>
      </c>
      <c r="E251" s="186"/>
      <c r="F251" s="184"/>
      <c r="G251" s="186"/>
      <c r="H251" s="186"/>
      <c r="I251" s="186"/>
      <c r="J251" s="186">
        <v>91.59</v>
      </c>
      <c r="K251" s="186"/>
      <c r="L251" s="186"/>
      <c r="M251" s="186"/>
      <c r="N251" s="210"/>
      <c r="O251" s="186"/>
      <c r="P251" s="186"/>
      <c r="Q251" s="186"/>
      <c r="R251" s="45">
        <f t="shared" si="12"/>
        <v>91.59</v>
      </c>
      <c r="S251" s="304">
        <f t="shared" si="10"/>
        <v>1</v>
      </c>
      <c r="T251" s="304"/>
      <c r="U251" s="308">
        <f t="shared" si="11"/>
        <v>-1081.39</v>
      </c>
    </row>
    <row r="252" spans="1:21" ht="12.75">
      <c r="A252" s="59">
        <v>247</v>
      </c>
      <c r="B252" s="302">
        <v>245</v>
      </c>
      <c r="C252" s="294" t="s">
        <v>55</v>
      </c>
      <c r="D252" s="294" t="s">
        <v>18</v>
      </c>
      <c r="E252" s="186"/>
      <c r="F252" s="184"/>
      <c r="G252" s="186"/>
      <c r="H252" s="186"/>
      <c r="I252" s="186"/>
      <c r="J252" s="186"/>
      <c r="K252" s="186"/>
      <c r="L252" s="186"/>
      <c r="M252" s="186">
        <v>91.15</v>
      </c>
      <c r="N252" s="210"/>
      <c r="O252" s="186"/>
      <c r="P252" s="186"/>
      <c r="Q252" s="186"/>
      <c r="R252" s="45">
        <f t="shared" si="12"/>
        <v>91.15</v>
      </c>
      <c r="S252" s="304">
        <f t="shared" si="10"/>
        <v>1</v>
      </c>
      <c r="T252" s="304"/>
      <c r="U252" s="308">
        <f t="shared" si="11"/>
        <v>-1081.83</v>
      </c>
    </row>
    <row r="253" spans="1:21" ht="12.75">
      <c r="A253" s="59">
        <v>248</v>
      </c>
      <c r="B253" s="302">
        <v>246</v>
      </c>
      <c r="C253" s="294" t="s">
        <v>215</v>
      </c>
      <c r="D253" s="294" t="s">
        <v>15</v>
      </c>
      <c r="E253" s="186">
        <v>90.41</v>
      </c>
      <c r="F253" s="184"/>
      <c r="G253" s="186"/>
      <c r="H253" s="186"/>
      <c r="I253" s="186"/>
      <c r="J253" s="186"/>
      <c r="K253" s="186"/>
      <c r="L253" s="186"/>
      <c r="M253" s="186"/>
      <c r="N253" s="210"/>
      <c r="O253" s="186"/>
      <c r="P253" s="186"/>
      <c r="Q253" s="186"/>
      <c r="R253" s="45">
        <f t="shared" si="12"/>
        <v>90.41</v>
      </c>
      <c r="S253" s="304">
        <f t="shared" si="10"/>
        <v>1</v>
      </c>
      <c r="T253" s="304"/>
      <c r="U253" s="308">
        <f t="shared" si="11"/>
        <v>-1082.57</v>
      </c>
    </row>
    <row r="254" spans="1:21" ht="12.75">
      <c r="A254" s="59">
        <v>249</v>
      </c>
      <c r="B254" s="302">
        <v>247</v>
      </c>
      <c r="C254" s="232" t="s">
        <v>393</v>
      </c>
      <c r="D254" s="232" t="s">
        <v>220</v>
      </c>
      <c r="E254" s="186">
        <v>90.08</v>
      </c>
      <c r="F254" s="184"/>
      <c r="G254" s="186"/>
      <c r="H254" s="186"/>
      <c r="I254" s="186"/>
      <c r="J254" s="186"/>
      <c r="K254" s="186"/>
      <c r="L254" s="186"/>
      <c r="M254" s="186"/>
      <c r="N254" s="210"/>
      <c r="O254" s="186"/>
      <c r="P254" s="186"/>
      <c r="Q254" s="186"/>
      <c r="R254" s="45">
        <f t="shared" si="12"/>
        <v>90.08</v>
      </c>
      <c r="S254" s="304">
        <f t="shared" si="10"/>
        <v>1</v>
      </c>
      <c r="T254" s="304"/>
      <c r="U254" s="308">
        <f t="shared" si="11"/>
        <v>-1082.9</v>
      </c>
    </row>
    <row r="255" spans="1:21" ht="12.75">
      <c r="A255" s="59">
        <v>250</v>
      </c>
      <c r="B255" s="302">
        <v>322</v>
      </c>
      <c r="C255" s="232" t="s">
        <v>413</v>
      </c>
      <c r="D255" s="232" t="s">
        <v>220</v>
      </c>
      <c r="E255" s="186"/>
      <c r="F255" s="184">
        <v>57.34</v>
      </c>
      <c r="G255" s="186"/>
      <c r="H255" s="186"/>
      <c r="I255" s="186"/>
      <c r="J255" s="186"/>
      <c r="K255" s="186"/>
      <c r="L255" s="186"/>
      <c r="M255" s="186"/>
      <c r="N255" s="210"/>
      <c r="O255" s="186"/>
      <c r="P255" s="186">
        <v>32.43</v>
      </c>
      <c r="Q255" s="186"/>
      <c r="R255" s="45">
        <f t="shared" si="12"/>
        <v>89.77000000000001</v>
      </c>
      <c r="S255" s="304">
        <f t="shared" si="10"/>
        <v>2</v>
      </c>
      <c r="T255" s="304"/>
      <c r="U255" s="308">
        <f t="shared" si="11"/>
        <v>-1083.21</v>
      </c>
    </row>
    <row r="256" spans="1:21" ht="12.75">
      <c r="A256" s="59">
        <v>251</v>
      </c>
      <c r="B256" s="302">
        <v>248</v>
      </c>
      <c r="C256" s="294" t="s">
        <v>108</v>
      </c>
      <c r="D256" s="294" t="s">
        <v>78</v>
      </c>
      <c r="E256" s="186"/>
      <c r="F256" s="184"/>
      <c r="G256" s="186"/>
      <c r="H256" s="186">
        <v>89.05</v>
      </c>
      <c r="I256" s="186"/>
      <c r="J256" s="186"/>
      <c r="K256" s="186"/>
      <c r="L256" s="186"/>
      <c r="M256" s="186"/>
      <c r="N256" s="210"/>
      <c r="O256" s="186"/>
      <c r="P256" s="186"/>
      <c r="Q256" s="186"/>
      <c r="R256" s="45">
        <f t="shared" si="12"/>
        <v>89.05</v>
      </c>
      <c r="S256" s="304">
        <f t="shared" si="10"/>
        <v>1</v>
      </c>
      <c r="T256" s="304"/>
      <c r="U256" s="308">
        <f t="shared" si="11"/>
        <v>-1083.93</v>
      </c>
    </row>
    <row r="257" spans="1:21" ht="12.75">
      <c r="A257" s="59">
        <v>252</v>
      </c>
      <c r="B257" s="302">
        <v>249</v>
      </c>
      <c r="C257" s="294" t="s">
        <v>311</v>
      </c>
      <c r="D257" s="294" t="s">
        <v>151</v>
      </c>
      <c r="E257" s="186"/>
      <c r="F257" s="184"/>
      <c r="G257" s="186"/>
      <c r="H257" s="186">
        <v>89.01</v>
      </c>
      <c r="I257" s="186"/>
      <c r="J257" s="186"/>
      <c r="K257" s="186"/>
      <c r="L257" s="186"/>
      <c r="M257" s="186"/>
      <c r="N257" s="210"/>
      <c r="O257" s="186"/>
      <c r="P257" s="186"/>
      <c r="Q257" s="186"/>
      <c r="R257" s="45">
        <f t="shared" si="12"/>
        <v>89.01</v>
      </c>
      <c r="S257" s="304">
        <f t="shared" si="10"/>
        <v>1</v>
      </c>
      <c r="T257" s="304"/>
      <c r="U257" s="308">
        <f t="shared" si="11"/>
        <v>-1083.97</v>
      </c>
    </row>
    <row r="258" spans="1:21" ht="12.75">
      <c r="A258" s="59">
        <v>253</v>
      </c>
      <c r="B258" s="302"/>
      <c r="C258" s="232" t="s">
        <v>605</v>
      </c>
      <c r="D258" s="232" t="s">
        <v>54</v>
      </c>
      <c r="E258" s="186"/>
      <c r="F258" s="184"/>
      <c r="G258" s="186"/>
      <c r="H258" s="186"/>
      <c r="I258" s="186"/>
      <c r="J258" s="186"/>
      <c r="K258" s="186"/>
      <c r="L258" s="186"/>
      <c r="M258" s="186"/>
      <c r="N258" s="210"/>
      <c r="O258" s="186"/>
      <c r="P258" s="186">
        <v>88.86</v>
      </c>
      <c r="Q258" s="186"/>
      <c r="R258" s="45">
        <f t="shared" si="12"/>
        <v>88.86</v>
      </c>
      <c r="S258" s="304">
        <f t="shared" si="10"/>
        <v>1</v>
      </c>
      <c r="T258" s="304">
        <v>1</v>
      </c>
      <c r="U258" s="308">
        <f t="shared" si="11"/>
        <v>-1084.1200000000001</v>
      </c>
    </row>
    <row r="259" spans="1:21" ht="12.75">
      <c r="A259" s="59">
        <v>254</v>
      </c>
      <c r="B259" s="302">
        <v>250</v>
      </c>
      <c r="C259" s="294" t="s">
        <v>509</v>
      </c>
      <c r="D259" s="294" t="s">
        <v>287</v>
      </c>
      <c r="E259" s="186"/>
      <c r="F259" s="184"/>
      <c r="G259" s="186"/>
      <c r="H259" s="186"/>
      <c r="I259" s="186"/>
      <c r="J259" s="186"/>
      <c r="K259" s="186">
        <v>88.76</v>
      </c>
      <c r="L259" s="186"/>
      <c r="M259" s="186"/>
      <c r="N259" s="210"/>
      <c r="O259" s="186"/>
      <c r="P259" s="186"/>
      <c r="Q259" s="186"/>
      <c r="R259" s="45">
        <f t="shared" si="12"/>
        <v>88.76</v>
      </c>
      <c r="S259" s="304">
        <f t="shared" si="10"/>
        <v>1</v>
      </c>
      <c r="T259" s="304"/>
      <c r="U259" s="308">
        <f t="shared" si="11"/>
        <v>-1084.22</v>
      </c>
    </row>
    <row r="260" spans="1:21" ht="12.75">
      <c r="A260" s="59">
        <v>255</v>
      </c>
      <c r="B260" s="302">
        <v>251</v>
      </c>
      <c r="C260" s="294" t="s">
        <v>237</v>
      </c>
      <c r="D260" s="294" t="s">
        <v>238</v>
      </c>
      <c r="E260" s="186"/>
      <c r="F260" s="184"/>
      <c r="G260" s="186">
        <v>88.58</v>
      </c>
      <c r="H260" s="186"/>
      <c r="I260" s="186"/>
      <c r="J260" s="186"/>
      <c r="K260" s="186"/>
      <c r="L260" s="186"/>
      <c r="M260" s="186"/>
      <c r="N260" s="210"/>
      <c r="O260" s="186"/>
      <c r="P260" s="186"/>
      <c r="Q260" s="186"/>
      <c r="R260" s="45">
        <f t="shared" si="12"/>
        <v>88.58</v>
      </c>
      <c r="S260" s="304">
        <f t="shared" si="10"/>
        <v>1</v>
      </c>
      <c r="T260" s="304"/>
      <c r="U260" s="308">
        <f t="shared" si="11"/>
        <v>-1084.4</v>
      </c>
    </row>
    <row r="261" spans="1:21" ht="12.75">
      <c r="A261" s="59">
        <v>256</v>
      </c>
      <c r="B261" s="302">
        <v>252</v>
      </c>
      <c r="C261" s="232" t="s">
        <v>465</v>
      </c>
      <c r="D261" s="232" t="s">
        <v>85</v>
      </c>
      <c r="E261" s="186"/>
      <c r="F261" s="184"/>
      <c r="G261" s="186"/>
      <c r="H261" s="186">
        <v>88.56</v>
      </c>
      <c r="I261" s="186"/>
      <c r="J261" s="186"/>
      <c r="K261" s="186"/>
      <c r="L261" s="186"/>
      <c r="M261" s="186"/>
      <c r="N261" s="210"/>
      <c r="O261" s="186"/>
      <c r="P261" s="186"/>
      <c r="Q261" s="186"/>
      <c r="R261" s="45">
        <f t="shared" si="12"/>
        <v>88.56</v>
      </c>
      <c r="S261" s="304">
        <f t="shared" si="10"/>
        <v>1</v>
      </c>
      <c r="T261" s="304">
        <v>1</v>
      </c>
      <c r="U261" s="308">
        <f t="shared" si="11"/>
        <v>-1084.42</v>
      </c>
    </row>
    <row r="262" spans="1:21" ht="12.75">
      <c r="A262" s="59">
        <v>257</v>
      </c>
      <c r="B262" s="302">
        <v>253</v>
      </c>
      <c r="C262" s="294" t="s">
        <v>599</v>
      </c>
      <c r="D262" s="294" t="s">
        <v>87</v>
      </c>
      <c r="E262" s="186"/>
      <c r="F262" s="184"/>
      <c r="G262" s="186"/>
      <c r="H262" s="186"/>
      <c r="I262" s="186"/>
      <c r="J262" s="186"/>
      <c r="K262" s="186"/>
      <c r="L262" s="186"/>
      <c r="M262" s="186"/>
      <c r="N262" s="210"/>
      <c r="O262" s="186">
        <v>88.18</v>
      </c>
      <c r="P262" s="186"/>
      <c r="Q262" s="186"/>
      <c r="R262" s="45">
        <f t="shared" si="12"/>
        <v>88.18</v>
      </c>
      <c r="S262" s="304">
        <f aca="true" t="shared" si="13" ref="S262:S296">COUNTA(E262:Q262)</f>
        <v>1</v>
      </c>
      <c r="T262" s="304">
        <v>1</v>
      </c>
      <c r="U262" s="308">
        <f t="shared" si="11"/>
        <v>-1084.8</v>
      </c>
    </row>
    <row r="263" spans="1:21" ht="12.75">
      <c r="A263" s="59">
        <v>258</v>
      </c>
      <c r="B263" s="302">
        <v>254</v>
      </c>
      <c r="C263" s="294" t="s">
        <v>598</v>
      </c>
      <c r="D263" s="294" t="s">
        <v>15</v>
      </c>
      <c r="E263" s="186"/>
      <c r="F263" s="184"/>
      <c r="G263" s="186"/>
      <c r="H263" s="186"/>
      <c r="I263" s="186"/>
      <c r="J263" s="186"/>
      <c r="K263" s="186"/>
      <c r="L263" s="186"/>
      <c r="M263" s="186"/>
      <c r="N263" s="210"/>
      <c r="O263" s="186">
        <v>88.18</v>
      </c>
      <c r="P263" s="186"/>
      <c r="Q263" s="186"/>
      <c r="R263" s="45">
        <f t="shared" si="12"/>
        <v>88.18</v>
      </c>
      <c r="S263" s="304">
        <f t="shared" si="13"/>
        <v>1</v>
      </c>
      <c r="T263" s="304">
        <v>1</v>
      </c>
      <c r="U263" s="308">
        <f aca="true" t="shared" si="14" ref="U263:U326">R263-$R$6</f>
        <v>-1084.8</v>
      </c>
    </row>
    <row r="264" spans="1:21" ht="12.75">
      <c r="A264" s="59">
        <v>259</v>
      </c>
      <c r="B264" s="302">
        <v>255</v>
      </c>
      <c r="C264" s="294" t="s">
        <v>395</v>
      </c>
      <c r="D264" s="294" t="s">
        <v>10</v>
      </c>
      <c r="E264" s="186">
        <v>88.07</v>
      </c>
      <c r="F264" s="184"/>
      <c r="G264" s="186"/>
      <c r="H264" s="186"/>
      <c r="I264" s="186"/>
      <c r="J264" s="186"/>
      <c r="K264" s="186"/>
      <c r="L264" s="186"/>
      <c r="M264" s="186"/>
      <c r="N264" s="210"/>
      <c r="O264" s="186"/>
      <c r="P264" s="186"/>
      <c r="Q264" s="186"/>
      <c r="R264" s="45">
        <f t="shared" si="12"/>
        <v>88.07</v>
      </c>
      <c r="S264" s="304">
        <f t="shared" si="13"/>
        <v>1</v>
      </c>
      <c r="T264" s="304"/>
      <c r="U264" s="308">
        <f t="shared" si="14"/>
        <v>-1084.91</v>
      </c>
    </row>
    <row r="265" spans="1:21" ht="12.75">
      <c r="A265" s="59">
        <v>260</v>
      </c>
      <c r="B265" s="302">
        <v>256</v>
      </c>
      <c r="C265" s="294" t="s">
        <v>135</v>
      </c>
      <c r="D265" s="294" t="s">
        <v>48</v>
      </c>
      <c r="E265" s="186"/>
      <c r="F265" s="184"/>
      <c r="G265" s="186">
        <v>87.87</v>
      </c>
      <c r="H265" s="186"/>
      <c r="I265" s="186"/>
      <c r="J265" s="186"/>
      <c r="K265" s="186"/>
      <c r="L265" s="186"/>
      <c r="M265" s="186"/>
      <c r="N265" s="210"/>
      <c r="O265" s="186"/>
      <c r="P265" s="186"/>
      <c r="Q265" s="186"/>
      <c r="R265" s="45">
        <f t="shared" si="12"/>
        <v>87.87</v>
      </c>
      <c r="S265" s="304">
        <f t="shared" si="13"/>
        <v>1</v>
      </c>
      <c r="T265" s="304"/>
      <c r="U265" s="308">
        <f t="shared" si="14"/>
        <v>-1085.1100000000001</v>
      </c>
    </row>
    <row r="266" spans="1:21" ht="12.75">
      <c r="A266" s="59">
        <v>261</v>
      </c>
      <c r="B266" s="302">
        <v>257</v>
      </c>
      <c r="C266" s="294" t="s">
        <v>487</v>
      </c>
      <c r="D266" s="294" t="s">
        <v>292</v>
      </c>
      <c r="E266" s="186"/>
      <c r="F266" s="184"/>
      <c r="G266" s="186"/>
      <c r="H266" s="186"/>
      <c r="I266" s="186"/>
      <c r="J266" s="186">
        <v>87.76</v>
      </c>
      <c r="K266" s="186"/>
      <c r="L266" s="186"/>
      <c r="M266" s="186"/>
      <c r="N266" s="210"/>
      <c r="O266" s="186"/>
      <c r="P266" s="186"/>
      <c r="Q266" s="186"/>
      <c r="R266" s="45">
        <f t="shared" si="12"/>
        <v>87.76</v>
      </c>
      <c r="S266" s="304">
        <f t="shared" si="13"/>
        <v>1</v>
      </c>
      <c r="T266" s="304"/>
      <c r="U266" s="308">
        <f t="shared" si="14"/>
        <v>-1085.22</v>
      </c>
    </row>
    <row r="267" spans="1:21" ht="12.75">
      <c r="A267" s="59">
        <v>262</v>
      </c>
      <c r="B267" s="302">
        <v>258</v>
      </c>
      <c r="C267" s="294" t="s">
        <v>461</v>
      </c>
      <c r="D267" s="294" t="s">
        <v>38</v>
      </c>
      <c r="E267" s="186"/>
      <c r="F267" s="184"/>
      <c r="G267" s="186">
        <v>87.28</v>
      </c>
      <c r="H267" s="186"/>
      <c r="I267" s="186"/>
      <c r="J267" s="186"/>
      <c r="K267" s="186"/>
      <c r="L267" s="186"/>
      <c r="M267" s="186"/>
      <c r="N267" s="210"/>
      <c r="O267" s="186"/>
      <c r="P267" s="186"/>
      <c r="Q267" s="186"/>
      <c r="R267" s="45">
        <f t="shared" si="12"/>
        <v>87.28</v>
      </c>
      <c r="S267" s="304">
        <f t="shared" si="13"/>
        <v>1</v>
      </c>
      <c r="T267" s="304"/>
      <c r="U267" s="308">
        <f t="shared" si="14"/>
        <v>-1085.7</v>
      </c>
    </row>
    <row r="268" spans="1:21" ht="12.75">
      <c r="A268" s="59">
        <v>263</v>
      </c>
      <c r="B268" s="302">
        <v>259</v>
      </c>
      <c r="C268" s="294" t="s">
        <v>384</v>
      </c>
      <c r="D268" s="294" t="s">
        <v>106</v>
      </c>
      <c r="E268" s="186">
        <v>87.19</v>
      </c>
      <c r="F268" s="184"/>
      <c r="G268" s="186"/>
      <c r="H268" s="186"/>
      <c r="I268" s="186"/>
      <c r="J268" s="186"/>
      <c r="K268" s="186"/>
      <c r="L268" s="186"/>
      <c r="M268" s="186"/>
      <c r="N268" s="210"/>
      <c r="O268" s="186"/>
      <c r="P268" s="186"/>
      <c r="Q268" s="186"/>
      <c r="R268" s="45">
        <f t="shared" si="12"/>
        <v>87.19</v>
      </c>
      <c r="S268" s="304">
        <f t="shared" si="13"/>
        <v>1</v>
      </c>
      <c r="T268" s="304"/>
      <c r="U268" s="308">
        <f t="shared" si="14"/>
        <v>-1085.79</v>
      </c>
    </row>
    <row r="269" spans="1:21" ht="12.75">
      <c r="A269" s="59">
        <v>264</v>
      </c>
      <c r="B269" s="302">
        <v>260</v>
      </c>
      <c r="C269" s="294" t="s">
        <v>304</v>
      </c>
      <c r="D269" s="294" t="s">
        <v>173</v>
      </c>
      <c r="E269" s="186"/>
      <c r="F269" s="184">
        <v>86.45</v>
      </c>
      <c r="G269" s="186"/>
      <c r="H269" s="186"/>
      <c r="I269" s="186"/>
      <c r="J269" s="186"/>
      <c r="K269" s="186"/>
      <c r="L269" s="186"/>
      <c r="M269" s="186"/>
      <c r="N269" s="210"/>
      <c r="O269" s="186"/>
      <c r="P269" s="186"/>
      <c r="Q269" s="186"/>
      <c r="R269" s="45">
        <f t="shared" si="12"/>
        <v>86.45</v>
      </c>
      <c r="S269" s="304">
        <f t="shared" si="13"/>
        <v>1</v>
      </c>
      <c r="T269" s="304">
        <v>1</v>
      </c>
      <c r="U269" s="308">
        <f t="shared" si="14"/>
        <v>-1086.53</v>
      </c>
    </row>
    <row r="270" spans="1:21" ht="12.75">
      <c r="A270" s="59">
        <v>265</v>
      </c>
      <c r="B270" s="302">
        <v>261</v>
      </c>
      <c r="C270" s="294" t="s">
        <v>66</v>
      </c>
      <c r="D270" s="294" t="s">
        <v>28</v>
      </c>
      <c r="E270" s="186"/>
      <c r="F270" s="184"/>
      <c r="G270" s="186">
        <v>86.34</v>
      </c>
      <c r="H270" s="186"/>
      <c r="I270" s="186"/>
      <c r="J270" s="186"/>
      <c r="K270" s="186"/>
      <c r="L270" s="186"/>
      <c r="M270" s="186"/>
      <c r="N270" s="210"/>
      <c r="O270" s="186"/>
      <c r="P270" s="186"/>
      <c r="Q270" s="186"/>
      <c r="R270" s="45">
        <f t="shared" si="12"/>
        <v>86.34</v>
      </c>
      <c r="S270" s="304">
        <f t="shared" si="13"/>
        <v>1</v>
      </c>
      <c r="T270" s="304"/>
      <c r="U270" s="308">
        <f t="shared" si="14"/>
        <v>-1086.64</v>
      </c>
    </row>
    <row r="271" spans="1:21" ht="12.75">
      <c r="A271" s="59">
        <v>266</v>
      </c>
      <c r="B271" s="302">
        <v>262</v>
      </c>
      <c r="C271" s="232" t="s">
        <v>97</v>
      </c>
      <c r="D271" s="232" t="s">
        <v>50</v>
      </c>
      <c r="E271" s="186"/>
      <c r="F271" s="184"/>
      <c r="G271" s="186">
        <v>86.09</v>
      </c>
      <c r="H271" s="186"/>
      <c r="I271" s="186"/>
      <c r="J271" s="186"/>
      <c r="K271" s="186"/>
      <c r="L271" s="186"/>
      <c r="M271" s="186"/>
      <c r="N271" s="210"/>
      <c r="O271" s="186"/>
      <c r="P271" s="186"/>
      <c r="Q271" s="186"/>
      <c r="R271" s="45">
        <f t="shared" si="12"/>
        <v>86.09</v>
      </c>
      <c r="S271" s="304">
        <f t="shared" si="13"/>
        <v>1</v>
      </c>
      <c r="T271" s="304"/>
      <c r="U271" s="308">
        <f t="shared" si="14"/>
        <v>-1086.89</v>
      </c>
    </row>
    <row r="272" spans="1:21" ht="12.75">
      <c r="A272" s="59">
        <v>267</v>
      </c>
      <c r="B272" s="302">
        <v>263</v>
      </c>
      <c r="C272" s="294" t="s">
        <v>430</v>
      </c>
      <c r="D272" s="294" t="s">
        <v>16</v>
      </c>
      <c r="E272" s="186"/>
      <c r="F272" s="184">
        <v>85.98</v>
      </c>
      <c r="G272" s="186"/>
      <c r="H272" s="186"/>
      <c r="I272" s="186"/>
      <c r="J272" s="186"/>
      <c r="K272" s="186"/>
      <c r="L272" s="186"/>
      <c r="M272" s="186"/>
      <c r="N272" s="210"/>
      <c r="O272" s="186"/>
      <c r="P272" s="186"/>
      <c r="Q272" s="186"/>
      <c r="R272" s="45">
        <f t="shared" si="12"/>
        <v>85.98</v>
      </c>
      <c r="S272" s="304">
        <f t="shared" si="13"/>
        <v>1</v>
      </c>
      <c r="T272" s="304">
        <v>1</v>
      </c>
      <c r="U272" s="308">
        <f t="shared" si="14"/>
        <v>-1087</v>
      </c>
    </row>
    <row r="273" spans="1:21" ht="12.75">
      <c r="A273" s="59">
        <v>268</v>
      </c>
      <c r="B273" s="302">
        <v>264</v>
      </c>
      <c r="C273" s="294" t="s">
        <v>502</v>
      </c>
      <c r="D273" s="294" t="s">
        <v>15</v>
      </c>
      <c r="E273" s="186"/>
      <c r="F273" s="184"/>
      <c r="G273" s="186"/>
      <c r="H273" s="186"/>
      <c r="I273" s="186"/>
      <c r="J273" s="186"/>
      <c r="K273" s="186">
        <v>85.94</v>
      </c>
      <c r="L273" s="186"/>
      <c r="M273" s="186"/>
      <c r="N273" s="210"/>
      <c r="O273" s="186"/>
      <c r="P273" s="186"/>
      <c r="Q273" s="186"/>
      <c r="R273" s="45">
        <f t="shared" si="12"/>
        <v>85.94</v>
      </c>
      <c r="S273" s="304">
        <f t="shared" si="13"/>
        <v>1</v>
      </c>
      <c r="T273" s="304"/>
      <c r="U273" s="308">
        <f t="shared" si="14"/>
        <v>-1087.04</v>
      </c>
    </row>
    <row r="274" spans="1:21" ht="12.75">
      <c r="A274" s="59">
        <v>269</v>
      </c>
      <c r="B274" s="302">
        <v>265</v>
      </c>
      <c r="C274" s="294" t="s">
        <v>340</v>
      </c>
      <c r="D274" s="294" t="s">
        <v>341</v>
      </c>
      <c r="E274" s="186"/>
      <c r="F274" s="184"/>
      <c r="G274" s="186"/>
      <c r="H274" s="186"/>
      <c r="I274" s="186"/>
      <c r="J274" s="186"/>
      <c r="K274" s="186">
        <v>85.06</v>
      </c>
      <c r="L274" s="186"/>
      <c r="M274" s="186"/>
      <c r="N274" s="210"/>
      <c r="O274" s="186"/>
      <c r="P274" s="186"/>
      <c r="Q274" s="186"/>
      <c r="R274" s="45">
        <f t="shared" si="12"/>
        <v>85.06</v>
      </c>
      <c r="S274" s="304">
        <f t="shared" si="13"/>
        <v>1</v>
      </c>
      <c r="T274" s="304"/>
      <c r="U274" s="308">
        <f t="shared" si="14"/>
        <v>-1087.92</v>
      </c>
    </row>
    <row r="275" spans="1:21" ht="12.75">
      <c r="A275" s="59">
        <v>270</v>
      </c>
      <c r="B275" s="302">
        <v>334</v>
      </c>
      <c r="C275" s="232" t="s">
        <v>350</v>
      </c>
      <c r="D275" s="232" t="s">
        <v>351</v>
      </c>
      <c r="E275" s="186"/>
      <c r="F275" s="184"/>
      <c r="G275" s="186"/>
      <c r="H275" s="186"/>
      <c r="I275" s="186"/>
      <c r="J275" s="186"/>
      <c r="K275" s="186"/>
      <c r="L275" s="186"/>
      <c r="M275" s="186"/>
      <c r="N275" s="210">
        <v>44.54</v>
      </c>
      <c r="O275" s="186"/>
      <c r="P275" s="186">
        <v>40.29</v>
      </c>
      <c r="Q275" s="186"/>
      <c r="R275" s="45">
        <f t="shared" si="12"/>
        <v>84.83</v>
      </c>
      <c r="S275" s="304">
        <f t="shared" si="13"/>
        <v>2</v>
      </c>
      <c r="T275" s="304"/>
      <c r="U275" s="308">
        <f t="shared" si="14"/>
        <v>-1088.15</v>
      </c>
    </row>
    <row r="276" spans="1:21" ht="12.75">
      <c r="A276" s="59">
        <v>271</v>
      </c>
      <c r="B276" s="302">
        <v>266</v>
      </c>
      <c r="C276" s="294" t="s">
        <v>602</v>
      </c>
      <c r="D276" s="294" t="s">
        <v>84</v>
      </c>
      <c r="E276" s="186"/>
      <c r="F276" s="184"/>
      <c r="G276" s="186"/>
      <c r="H276" s="186"/>
      <c r="I276" s="186"/>
      <c r="J276" s="186"/>
      <c r="K276" s="186"/>
      <c r="L276" s="186"/>
      <c r="M276" s="186"/>
      <c r="N276" s="210"/>
      <c r="O276" s="186">
        <v>84.79</v>
      </c>
      <c r="P276" s="186"/>
      <c r="Q276" s="186"/>
      <c r="R276" s="45">
        <f t="shared" si="12"/>
        <v>84.79</v>
      </c>
      <c r="S276" s="304">
        <f t="shared" si="13"/>
        <v>1</v>
      </c>
      <c r="T276" s="304">
        <v>1</v>
      </c>
      <c r="U276" s="308">
        <f t="shared" si="14"/>
        <v>-1088.19</v>
      </c>
    </row>
    <row r="277" spans="1:21" ht="12.75">
      <c r="A277" s="59">
        <v>272</v>
      </c>
      <c r="B277" s="302">
        <v>267</v>
      </c>
      <c r="C277" s="294" t="s">
        <v>380</v>
      </c>
      <c r="D277" s="294" t="s">
        <v>16</v>
      </c>
      <c r="E277" s="186">
        <v>84.3</v>
      </c>
      <c r="F277" s="184"/>
      <c r="G277" s="186"/>
      <c r="H277" s="186"/>
      <c r="I277" s="186"/>
      <c r="J277" s="186"/>
      <c r="K277" s="186"/>
      <c r="L277" s="186"/>
      <c r="M277" s="186"/>
      <c r="N277" s="210"/>
      <c r="O277" s="186"/>
      <c r="P277" s="186"/>
      <c r="Q277" s="186"/>
      <c r="R277" s="45">
        <f t="shared" si="12"/>
        <v>84.3</v>
      </c>
      <c r="S277" s="304">
        <f t="shared" si="13"/>
        <v>1</v>
      </c>
      <c r="T277" s="304"/>
      <c r="U277" s="308">
        <f t="shared" si="14"/>
        <v>-1088.68</v>
      </c>
    </row>
    <row r="278" spans="1:21" ht="12.75">
      <c r="A278" s="59">
        <v>273</v>
      </c>
      <c r="B278" s="302">
        <v>268</v>
      </c>
      <c r="C278" s="294" t="s">
        <v>458</v>
      </c>
      <c r="D278" s="294" t="s">
        <v>460</v>
      </c>
      <c r="E278" s="186"/>
      <c r="F278" s="184"/>
      <c r="G278" s="186">
        <v>83.63</v>
      </c>
      <c r="H278" s="186"/>
      <c r="I278" s="186"/>
      <c r="J278" s="186"/>
      <c r="K278" s="186"/>
      <c r="L278" s="186"/>
      <c r="M278" s="186"/>
      <c r="N278" s="210"/>
      <c r="O278" s="186"/>
      <c r="P278" s="186"/>
      <c r="Q278" s="186"/>
      <c r="R278" s="45">
        <f t="shared" si="12"/>
        <v>83.63</v>
      </c>
      <c r="S278" s="304">
        <f t="shared" si="13"/>
        <v>1</v>
      </c>
      <c r="T278" s="304"/>
      <c r="U278" s="308">
        <f t="shared" si="14"/>
        <v>-1089.35</v>
      </c>
    </row>
    <row r="279" spans="1:21" ht="12.75">
      <c r="A279" s="59">
        <v>274</v>
      </c>
      <c r="B279" s="302">
        <v>269</v>
      </c>
      <c r="C279" s="294" t="s">
        <v>404</v>
      </c>
      <c r="D279" s="294" t="s">
        <v>180</v>
      </c>
      <c r="E279" s="186"/>
      <c r="F279" s="184"/>
      <c r="G279" s="186"/>
      <c r="H279" s="186"/>
      <c r="I279" s="186"/>
      <c r="J279" s="186"/>
      <c r="K279" s="186"/>
      <c r="L279" s="186"/>
      <c r="M279" s="186"/>
      <c r="N279" s="210"/>
      <c r="O279" s="186"/>
      <c r="P279" s="186"/>
      <c r="Q279" s="186">
        <v>83.54</v>
      </c>
      <c r="R279" s="45">
        <f t="shared" si="12"/>
        <v>83.54</v>
      </c>
      <c r="S279" s="304">
        <f t="shared" si="13"/>
        <v>1</v>
      </c>
      <c r="T279" s="304"/>
      <c r="U279" s="308">
        <f t="shared" si="14"/>
        <v>-1089.44</v>
      </c>
    </row>
    <row r="280" spans="1:21" ht="12.75">
      <c r="A280" s="59">
        <v>275</v>
      </c>
      <c r="B280" s="302">
        <v>270</v>
      </c>
      <c r="C280" s="294" t="s">
        <v>424</v>
      </c>
      <c r="D280" s="294" t="s">
        <v>10</v>
      </c>
      <c r="E280" s="186"/>
      <c r="F280" s="184">
        <v>83.16</v>
      </c>
      <c r="G280" s="186"/>
      <c r="H280" s="186"/>
      <c r="I280" s="186"/>
      <c r="J280" s="186"/>
      <c r="K280" s="186"/>
      <c r="L280" s="186"/>
      <c r="M280" s="186"/>
      <c r="N280" s="210"/>
      <c r="O280" s="186"/>
      <c r="P280" s="186"/>
      <c r="Q280" s="186"/>
      <c r="R280" s="45">
        <f t="shared" si="12"/>
        <v>83.16</v>
      </c>
      <c r="S280" s="304">
        <f t="shared" si="13"/>
        <v>1</v>
      </c>
      <c r="T280" s="304"/>
      <c r="U280" s="308">
        <f t="shared" si="14"/>
        <v>-1089.82</v>
      </c>
    </row>
    <row r="281" spans="1:21" ht="12.75">
      <c r="A281" s="59">
        <v>276</v>
      </c>
      <c r="B281" s="302">
        <v>271</v>
      </c>
      <c r="C281" s="294" t="s">
        <v>52</v>
      </c>
      <c r="D281" s="294" t="s">
        <v>20</v>
      </c>
      <c r="E281" s="186"/>
      <c r="F281" s="184"/>
      <c r="G281" s="186"/>
      <c r="H281" s="186"/>
      <c r="I281" s="186"/>
      <c r="J281" s="186"/>
      <c r="K281" s="186"/>
      <c r="L281" s="186"/>
      <c r="M281" s="186"/>
      <c r="N281" s="210"/>
      <c r="O281" s="186"/>
      <c r="P281" s="186"/>
      <c r="Q281" s="186">
        <v>82.94</v>
      </c>
      <c r="R281" s="45">
        <f t="shared" si="12"/>
        <v>82.94</v>
      </c>
      <c r="S281" s="304">
        <f t="shared" si="13"/>
        <v>1</v>
      </c>
      <c r="T281" s="304"/>
      <c r="U281" s="308">
        <f t="shared" si="14"/>
        <v>-1090.04</v>
      </c>
    </row>
    <row r="282" spans="1:21" ht="12.75">
      <c r="A282" s="59">
        <v>277</v>
      </c>
      <c r="B282" s="302">
        <v>272</v>
      </c>
      <c r="C282" s="232" t="s">
        <v>313</v>
      </c>
      <c r="D282" s="232" t="s">
        <v>154</v>
      </c>
      <c r="E282" s="186"/>
      <c r="F282" s="184"/>
      <c r="G282" s="186"/>
      <c r="H282" s="186">
        <v>81.68</v>
      </c>
      <c r="I282" s="186"/>
      <c r="J282" s="186"/>
      <c r="K282" s="186"/>
      <c r="L282" s="186"/>
      <c r="M282" s="186"/>
      <c r="N282" s="210"/>
      <c r="O282" s="186"/>
      <c r="P282" s="186"/>
      <c r="Q282" s="186"/>
      <c r="R282" s="45">
        <f t="shared" si="12"/>
        <v>81.68</v>
      </c>
      <c r="S282" s="304">
        <f t="shared" si="13"/>
        <v>1</v>
      </c>
      <c r="T282" s="304">
        <v>1</v>
      </c>
      <c r="U282" s="308">
        <f t="shared" si="14"/>
        <v>-1091.3</v>
      </c>
    </row>
    <row r="283" spans="1:21" ht="12.75">
      <c r="A283" s="59">
        <v>278</v>
      </c>
      <c r="B283" s="302">
        <v>273</v>
      </c>
      <c r="C283" s="294" t="s">
        <v>457</v>
      </c>
      <c r="D283" s="294" t="s">
        <v>36</v>
      </c>
      <c r="E283" s="186"/>
      <c r="F283" s="184"/>
      <c r="G283" s="186">
        <v>81.51</v>
      </c>
      <c r="H283" s="186"/>
      <c r="I283" s="186"/>
      <c r="J283" s="186"/>
      <c r="K283" s="186"/>
      <c r="L283" s="186"/>
      <c r="M283" s="186"/>
      <c r="N283" s="210"/>
      <c r="O283" s="186"/>
      <c r="P283" s="186"/>
      <c r="Q283" s="186"/>
      <c r="R283" s="45">
        <f t="shared" si="12"/>
        <v>81.51</v>
      </c>
      <c r="S283" s="304">
        <f t="shared" si="13"/>
        <v>1</v>
      </c>
      <c r="T283" s="304"/>
      <c r="U283" s="308">
        <f t="shared" si="14"/>
        <v>-1091.47</v>
      </c>
    </row>
    <row r="284" spans="1:21" ht="12.75">
      <c r="A284" s="59">
        <v>279</v>
      </c>
      <c r="B284" s="302">
        <v>274</v>
      </c>
      <c r="C284" s="294" t="s">
        <v>310</v>
      </c>
      <c r="D284" s="294" t="s">
        <v>158</v>
      </c>
      <c r="E284" s="186"/>
      <c r="F284" s="184"/>
      <c r="G284" s="186"/>
      <c r="H284" s="186">
        <v>81.43</v>
      </c>
      <c r="I284" s="186"/>
      <c r="J284" s="186"/>
      <c r="K284" s="186"/>
      <c r="L284" s="186"/>
      <c r="M284" s="186"/>
      <c r="N284" s="210"/>
      <c r="O284" s="186"/>
      <c r="P284" s="186"/>
      <c r="Q284" s="186"/>
      <c r="R284" s="45">
        <f t="shared" si="12"/>
        <v>81.43</v>
      </c>
      <c r="S284" s="304">
        <f t="shared" si="13"/>
        <v>1</v>
      </c>
      <c r="T284" s="304"/>
      <c r="U284" s="308">
        <f t="shared" si="14"/>
        <v>-1091.55</v>
      </c>
    </row>
    <row r="285" spans="1:21" ht="12.75">
      <c r="A285" s="59">
        <v>280</v>
      </c>
      <c r="B285" s="302">
        <v>275</v>
      </c>
      <c r="C285" s="294" t="s">
        <v>155</v>
      </c>
      <c r="D285" s="294" t="s">
        <v>163</v>
      </c>
      <c r="E285" s="186"/>
      <c r="F285" s="184"/>
      <c r="G285" s="186"/>
      <c r="H285" s="186"/>
      <c r="I285" s="186">
        <v>58.71</v>
      </c>
      <c r="J285" s="186"/>
      <c r="K285" s="186"/>
      <c r="L285" s="186"/>
      <c r="M285" s="186"/>
      <c r="N285" s="210">
        <v>22.48</v>
      </c>
      <c r="O285" s="186"/>
      <c r="P285" s="186"/>
      <c r="Q285" s="186"/>
      <c r="R285" s="45">
        <f t="shared" si="12"/>
        <v>81.19</v>
      </c>
      <c r="S285" s="304">
        <f t="shared" si="13"/>
        <v>2</v>
      </c>
      <c r="T285" s="304"/>
      <c r="U285" s="308">
        <f t="shared" si="14"/>
        <v>-1091.79</v>
      </c>
    </row>
    <row r="286" spans="1:21" ht="12.75">
      <c r="A286" s="59">
        <v>281</v>
      </c>
      <c r="B286" s="302">
        <v>276</v>
      </c>
      <c r="C286" s="294" t="s">
        <v>381</v>
      </c>
      <c r="D286" s="294" t="s">
        <v>28</v>
      </c>
      <c r="E286" s="186">
        <v>80.69</v>
      </c>
      <c r="F286" s="184"/>
      <c r="G286" s="186"/>
      <c r="H286" s="186"/>
      <c r="I286" s="186"/>
      <c r="J286" s="186"/>
      <c r="K286" s="186"/>
      <c r="L286" s="186"/>
      <c r="M286" s="186"/>
      <c r="N286" s="210"/>
      <c r="O286" s="186"/>
      <c r="P286" s="186"/>
      <c r="Q286" s="186"/>
      <c r="R286" s="45">
        <f t="shared" si="12"/>
        <v>80.69</v>
      </c>
      <c r="S286" s="304">
        <f t="shared" si="13"/>
        <v>1</v>
      </c>
      <c r="T286" s="304"/>
      <c r="U286" s="308">
        <f t="shared" si="14"/>
        <v>-1092.29</v>
      </c>
    </row>
    <row r="287" spans="1:21" ht="12.75">
      <c r="A287" s="59">
        <v>282</v>
      </c>
      <c r="B287" s="302">
        <v>277</v>
      </c>
      <c r="C287" s="232" t="s">
        <v>319</v>
      </c>
      <c r="D287" s="232" t="s">
        <v>320</v>
      </c>
      <c r="E287" s="186"/>
      <c r="F287" s="184"/>
      <c r="G287" s="186"/>
      <c r="H287" s="186"/>
      <c r="I287" s="186">
        <v>80.63</v>
      </c>
      <c r="J287" s="186"/>
      <c r="K287" s="186"/>
      <c r="L287" s="186"/>
      <c r="M287" s="186"/>
      <c r="N287" s="210"/>
      <c r="O287" s="186"/>
      <c r="P287" s="186"/>
      <c r="Q287" s="186"/>
      <c r="R287" s="45">
        <f t="shared" si="12"/>
        <v>80.63</v>
      </c>
      <c r="S287" s="304">
        <f t="shared" si="13"/>
        <v>1</v>
      </c>
      <c r="T287" s="304"/>
      <c r="U287" s="308">
        <f t="shared" si="14"/>
        <v>-1092.35</v>
      </c>
    </row>
    <row r="288" spans="1:21" ht="12.75">
      <c r="A288" s="59">
        <v>283</v>
      </c>
      <c r="B288" s="302"/>
      <c r="C288" s="294" t="s">
        <v>30</v>
      </c>
      <c r="D288" s="294" t="s">
        <v>36</v>
      </c>
      <c r="E288" s="186"/>
      <c r="F288" s="184"/>
      <c r="G288" s="186"/>
      <c r="H288" s="186"/>
      <c r="I288" s="186"/>
      <c r="J288" s="186"/>
      <c r="K288" s="186"/>
      <c r="L288" s="186"/>
      <c r="M288" s="186"/>
      <c r="N288" s="210"/>
      <c r="O288" s="186"/>
      <c r="P288" s="186">
        <v>80.29</v>
      </c>
      <c r="Q288" s="186"/>
      <c r="R288" s="45">
        <f t="shared" si="12"/>
        <v>80.29</v>
      </c>
      <c r="S288" s="304">
        <f t="shared" si="13"/>
        <v>1</v>
      </c>
      <c r="T288" s="304"/>
      <c r="U288" s="308">
        <f t="shared" si="14"/>
        <v>-1092.69</v>
      </c>
    </row>
    <row r="289" spans="1:21" ht="12.75">
      <c r="A289" s="59">
        <v>284</v>
      </c>
      <c r="B289" s="302">
        <v>278</v>
      </c>
      <c r="C289" s="232" t="s">
        <v>490</v>
      </c>
      <c r="D289" s="232" t="s">
        <v>491</v>
      </c>
      <c r="E289" s="186"/>
      <c r="F289" s="184"/>
      <c r="G289" s="186"/>
      <c r="H289" s="186"/>
      <c r="I289" s="186"/>
      <c r="J289" s="186">
        <v>80.04</v>
      </c>
      <c r="K289" s="186"/>
      <c r="L289" s="186"/>
      <c r="M289" s="186"/>
      <c r="N289" s="210"/>
      <c r="O289" s="186"/>
      <c r="P289" s="186"/>
      <c r="Q289" s="186"/>
      <c r="R289" s="45">
        <f t="shared" si="12"/>
        <v>80.04</v>
      </c>
      <c r="S289" s="304">
        <f t="shared" si="13"/>
        <v>1</v>
      </c>
      <c r="T289" s="304"/>
      <c r="U289" s="308">
        <f t="shared" si="14"/>
        <v>-1092.94</v>
      </c>
    </row>
    <row r="290" spans="1:21" ht="12.75">
      <c r="A290" s="59">
        <v>285</v>
      </c>
      <c r="B290" s="302">
        <v>279</v>
      </c>
      <c r="C290" s="232" t="s">
        <v>219</v>
      </c>
      <c r="D290" s="232" t="s">
        <v>497</v>
      </c>
      <c r="E290" s="186"/>
      <c r="F290" s="184"/>
      <c r="G290" s="186"/>
      <c r="H290" s="186"/>
      <c r="I290" s="186"/>
      <c r="J290" s="186">
        <v>79.75</v>
      </c>
      <c r="K290" s="186"/>
      <c r="L290" s="186"/>
      <c r="M290" s="186"/>
      <c r="N290" s="210"/>
      <c r="O290" s="186"/>
      <c r="P290" s="186"/>
      <c r="Q290" s="186"/>
      <c r="R290" s="45">
        <f t="shared" si="12"/>
        <v>79.75</v>
      </c>
      <c r="S290" s="304">
        <f t="shared" si="13"/>
        <v>1</v>
      </c>
      <c r="T290" s="304"/>
      <c r="U290" s="308">
        <f t="shared" si="14"/>
        <v>-1093.23</v>
      </c>
    </row>
    <row r="291" spans="1:21" ht="12.75">
      <c r="A291" s="59">
        <v>286</v>
      </c>
      <c r="B291" s="302">
        <v>280</v>
      </c>
      <c r="C291" s="232" t="s">
        <v>434</v>
      </c>
      <c r="D291" s="232" t="s">
        <v>435</v>
      </c>
      <c r="E291" s="186"/>
      <c r="F291" s="184">
        <v>78.93</v>
      </c>
      <c r="G291" s="186"/>
      <c r="H291" s="186"/>
      <c r="I291" s="186"/>
      <c r="J291" s="186"/>
      <c r="K291" s="186"/>
      <c r="L291" s="186"/>
      <c r="M291" s="186"/>
      <c r="N291" s="210"/>
      <c r="O291" s="186"/>
      <c r="P291" s="186"/>
      <c r="Q291" s="186"/>
      <c r="R291" s="45">
        <f t="shared" si="12"/>
        <v>78.93</v>
      </c>
      <c r="S291" s="304">
        <f t="shared" si="13"/>
        <v>1</v>
      </c>
      <c r="T291" s="304">
        <v>1</v>
      </c>
      <c r="U291" s="308">
        <f t="shared" si="14"/>
        <v>-1094.05</v>
      </c>
    </row>
    <row r="292" spans="1:21" ht="12.75">
      <c r="A292" s="59">
        <v>287</v>
      </c>
      <c r="B292" s="302">
        <v>281</v>
      </c>
      <c r="C292" s="294" t="s">
        <v>424</v>
      </c>
      <c r="D292" s="294" t="s">
        <v>43</v>
      </c>
      <c r="E292" s="186"/>
      <c r="F292" s="184">
        <v>78.93</v>
      </c>
      <c r="G292" s="186"/>
      <c r="H292" s="186"/>
      <c r="I292" s="186"/>
      <c r="J292" s="186"/>
      <c r="K292" s="186"/>
      <c r="L292" s="186"/>
      <c r="M292" s="186"/>
      <c r="N292" s="210"/>
      <c r="O292" s="186"/>
      <c r="P292" s="186"/>
      <c r="Q292" s="186"/>
      <c r="R292" s="45">
        <f t="shared" si="12"/>
        <v>78.93</v>
      </c>
      <c r="S292" s="304">
        <f t="shared" si="13"/>
        <v>1</v>
      </c>
      <c r="T292" s="304"/>
      <c r="U292" s="308">
        <f t="shared" si="14"/>
        <v>-1094.05</v>
      </c>
    </row>
    <row r="293" spans="1:21" ht="12.75">
      <c r="A293" s="59">
        <v>288</v>
      </c>
      <c r="B293" s="302">
        <v>332</v>
      </c>
      <c r="C293" s="232" t="s">
        <v>473</v>
      </c>
      <c r="D293" s="232" t="s">
        <v>85</v>
      </c>
      <c r="E293" s="186"/>
      <c r="F293" s="184"/>
      <c r="G293" s="186"/>
      <c r="H293" s="186"/>
      <c r="I293" s="186">
        <v>47.92</v>
      </c>
      <c r="J293" s="186"/>
      <c r="K293" s="186"/>
      <c r="L293" s="186"/>
      <c r="M293" s="186"/>
      <c r="N293" s="210"/>
      <c r="O293" s="186"/>
      <c r="P293" s="186">
        <v>31</v>
      </c>
      <c r="Q293" s="186"/>
      <c r="R293" s="45">
        <f t="shared" si="12"/>
        <v>78.92</v>
      </c>
      <c r="S293" s="304">
        <f t="shared" si="13"/>
        <v>2</v>
      </c>
      <c r="T293" s="304"/>
      <c r="U293" s="308">
        <f t="shared" si="14"/>
        <v>-1094.06</v>
      </c>
    </row>
    <row r="294" spans="1:21" ht="12.75">
      <c r="A294" s="59">
        <v>289</v>
      </c>
      <c r="B294" s="302">
        <v>282</v>
      </c>
      <c r="C294" s="232" t="s">
        <v>477</v>
      </c>
      <c r="D294" s="232" t="s">
        <v>478</v>
      </c>
      <c r="E294" s="186"/>
      <c r="F294" s="184"/>
      <c r="G294" s="186"/>
      <c r="H294" s="186"/>
      <c r="I294" s="186">
        <v>78.38</v>
      </c>
      <c r="J294" s="186"/>
      <c r="K294" s="186"/>
      <c r="L294" s="186"/>
      <c r="M294" s="186"/>
      <c r="N294" s="210"/>
      <c r="O294" s="186"/>
      <c r="P294" s="186"/>
      <c r="Q294" s="186"/>
      <c r="R294" s="45">
        <f t="shared" si="12"/>
        <v>78.38</v>
      </c>
      <c r="S294" s="304">
        <f t="shared" si="13"/>
        <v>1</v>
      </c>
      <c r="T294" s="304"/>
      <c r="U294" s="308">
        <f t="shared" si="14"/>
        <v>-1094.6</v>
      </c>
    </row>
    <row r="295" spans="1:21" ht="12.75">
      <c r="A295" s="59">
        <v>290</v>
      </c>
      <c r="B295" s="302">
        <v>283</v>
      </c>
      <c r="C295" s="294" t="s">
        <v>568</v>
      </c>
      <c r="D295" s="294" t="s">
        <v>15</v>
      </c>
      <c r="E295" s="186"/>
      <c r="F295" s="184"/>
      <c r="G295" s="186"/>
      <c r="H295" s="186"/>
      <c r="I295" s="186"/>
      <c r="J295" s="186"/>
      <c r="K295" s="186"/>
      <c r="L295" s="186"/>
      <c r="M295" s="186"/>
      <c r="N295" s="210">
        <v>78.19</v>
      </c>
      <c r="O295" s="186"/>
      <c r="P295" s="186"/>
      <c r="Q295" s="186"/>
      <c r="R295" s="45">
        <f t="shared" si="12"/>
        <v>78.19</v>
      </c>
      <c r="S295" s="304">
        <f t="shared" si="13"/>
        <v>1</v>
      </c>
      <c r="T295" s="304">
        <v>1</v>
      </c>
      <c r="U295" s="308">
        <f t="shared" si="14"/>
        <v>-1094.79</v>
      </c>
    </row>
    <row r="296" spans="1:21" ht="12.75">
      <c r="A296" s="59">
        <v>291</v>
      </c>
      <c r="B296" s="302">
        <v>284</v>
      </c>
      <c r="C296" s="294" t="s">
        <v>301</v>
      </c>
      <c r="D296" s="294" t="s">
        <v>32</v>
      </c>
      <c r="E296" s="186"/>
      <c r="F296" s="184">
        <v>78</v>
      </c>
      <c r="G296" s="186"/>
      <c r="H296" s="186"/>
      <c r="I296" s="186"/>
      <c r="J296" s="186"/>
      <c r="K296" s="186"/>
      <c r="L296" s="186"/>
      <c r="M296" s="186"/>
      <c r="N296" s="210"/>
      <c r="O296" s="186"/>
      <c r="P296" s="186"/>
      <c r="Q296" s="186"/>
      <c r="R296" s="45">
        <f t="shared" si="12"/>
        <v>78</v>
      </c>
      <c r="S296" s="304">
        <f t="shared" si="13"/>
        <v>1</v>
      </c>
      <c r="T296" s="304"/>
      <c r="U296" s="308">
        <f t="shared" si="14"/>
        <v>-1094.98</v>
      </c>
    </row>
    <row r="297" spans="1:21" ht="12.75">
      <c r="A297" s="59">
        <v>292</v>
      </c>
      <c r="B297" s="302">
        <v>286</v>
      </c>
      <c r="C297" s="294" t="s">
        <v>423</v>
      </c>
      <c r="D297" s="294" t="s">
        <v>10</v>
      </c>
      <c r="E297" s="186"/>
      <c r="F297" s="184">
        <v>76.59</v>
      </c>
      <c r="G297" s="186"/>
      <c r="H297" s="186"/>
      <c r="I297" s="186"/>
      <c r="J297" s="186"/>
      <c r="K297" s="186"/>
      <c r="L297" s="186"/>
      <c r="M297" s="186"/>
      <c r="N297" s="210"/>
      <c r="O297" s="186"/>
      <c r="P297" s="186"/>
      <c r="Q297" s="186"/>
      <c r="R297" s="45">
        <v>76.59</v>
      </c>
      <c r="S297" s="304">
        <v>1</v>
      </c>
      <c r="T297" s="304"/>
      <c r="U297" s="308">
        <f t="shared" si="14"/>
        <v>-1096.39</v>
      </c>
    </row>
    <row r="298" spans="1:21" ht="12.75">
      <c r="A298" s="59">
        <v>293</v>
      </c>
      <c r="B298" s="302">
        <v>287</v>
      </c>
      <c r="C298" s="294" t="s">
        <v>512</v>
      </c>
      <c r="D298" s="294" t="s">
        <v>20</v>
      </c>
      <c r="E298" s="186"/>
      <c r="F298" s="184"/>
      <c r="G298" s="186"/>
      <c r="H298" s="186"/>
      <c r="I298" s="186"/>
      <c r="J298" s="186"/>
      <c r="K298" s="186">
        <v>76.58</v>
      </c>
      <c r="L298" s="186"/>
      <c r="M298" s="186"/>
      <c r="N298" s="210"/>
      <c r="O298" s="186"/>
      <c r="P298" s="186"/>
      <c r="Q298" s="186"/>
      <c r="R298" s="45">
        <f aca="true" t="shared" si="15" ref="R298:R329">E298+F298+G298+H298+I298+J298+K298+L298+M298+N298+O298+P298+Q298</f>
        <v>76.58</v>
      </c>
      <c r="S298" s="304">
        <f aca="true" t="shared" si="16" ref="S298:S329">COUNTA(E298:Q298)</f>
        <v>1</v>
      </c>
      <c r="T298" s="304"/>
      <c r="U298" s="308">
        <f t="shared" si="14"/>
        <v>-1096.4</v>
      </c>
    </row>
    <row r="299" spans="1:21" ht="12.75">
      <c r="A299" s="59">
        <v>294</v>
      </c>
      <c r="B299" s="302">
        <v>288</v>
      </c>
      <c r="C299" s="232" t="s">
        <v>218</v>
      </c>
      <c r="D299" s="232" t="s">
        <v>54</v>
      </c>
      <c r="E299" s="186"/>
      <c r="F299" s="184"/>
      <c r="G299" s="186"/>
      <c r="H299" s="186"/>
      <c r="I299" s="186"/>
      <c r="J299" s="186"/>
      <c r="K299" s="186"/>
      <c r="L299" s="186"/>
      <c r="M299" s="186"/>
      <c r="N299" s="210"/>
      <c r="O299" s="186"/>
      <c r="P299" s="186"/>
      <c r="Q299" s="186">
        <v>76.49</v>
      </c>
      <c r="R299" s="45">
        <f t="shared" si="15"/>
        <v>76.49</v>
      </c>
      <c r="S299" s="304">
        <f t="shared" si="16"/>
        <v>1</v>
      </c>
      <c r="T299" s="304"/>
      <c r="U299" s="308">
        <f t="shared" si="14"/>
        <v>-1096.49</v>
      </c>
    </row>
    <row r="300" spans="1:21" ht="12.75">
      <c r="A300" s="59">
        <v>295</v>
      </c>
      <c r="B300" s="302">
        <v>289</v>
      </c>
      <c r="C300" s="232" t="s">
        <v>379</v>
      </c>
      <c r="D300" s="232" t="s">
        <v>65</v>
      </c>
      <c r="E300" s="186">
        <v>75.77</v>
      </c>
      <c r="F300" s="184"/>
      <c r="G300" s="186"/>
      <c r="H300" s="186"/>
      <c r="I300" s="186"/>
      <c r="J300" s="186"/>
      <c r="K300" s="186"/>
      <c r="L300" s="186"/>
      <c r="M300" s="186"/>
      <c r="N300" s="210"/>
      <c r="O300" s="186"/>
      <c r="P300" s="186"/>
      <c r="Q300" s="186"/>
      <c r="R300" s="45">
        <f t="shared" si="15"/>
        <v>75.77</v>
      </c>
      <c r="S300" s="304">
        <f t="shared" si="16"/>
        <v>1</v>
      </c>
      <c r="T300" s="304"/>
      <c r="U300" s="308">
        <f t="shared" si="14"/>
        <v>-1097.21</v>
      </c>
    </row>
    <row r="301" spans="1:21" ht="12.75">
      <c r="A301" s="59">
        <v>296</v>
      </c>
      <c r="B301" s="302">
        <v>290</v>
      </c>
      <c r="C301" s="232" t="s">
        <v>441</v>
      </c>
      <c r="D301" s="232" t="s">
        <v>442</v>
      </c>
      <c r="E301" s="186"/>
      <c r="F301" s="184">
        <v>75.65</v>
      </c>
      <c r="G301" s="186"/>
      <c r="H301" s="186"/>
      <c r="I301" s="186"/>
      <c r="J301" s="186"/>
      <c r="K301" s="186"/>
      <c r="L301" s="186"/>
      <c r="M301" s="186"/>
      <c r="N301" s="210"/>
      <c r="O301" s="186"/>
      <c r="P301" s="186"/>
      <c r="Q301" s="186"/>
      <c r="R301" s="45">
        <f t="shared" si="15"/>
        <v>75.65</v>
      </c>
      <c r="S301" s="304">
        <f t="shared" si="16"/>
        <v>1</v>
      </c>
      <c r="T301" s="304">
        <v>1</v>
      </c>
      <c r="U301" s="308">
        <f t="shared" si="14"/>
        <v>-1097.33</v>
      </c>
    </row>
    <row r="302" spans="1:21" ht="12.75">
      <c r="A302" s="59">
        <v>297</v>
      </c>
      <c r="B302" s="302">
        <v>291</v>
      </c>
      <c r="C302" s="232" t="s">
        <v>382</v>
      </c>
      <c r="D302" s="232" t="s">
        <v>37</v>
      </c>
      <c r="E302" s="186">
        <v>75.51</v>
      </c>
      <c r="F302" s="184"/>
      <c r="G302" s="186"/>
      <c r="H302" s="186"/>
      <c r="I302" s="186"/>
      <c r="J302" s="186"/>
      <c r="K302" s="186"/>
      <c r="L302" s="186"/>
      <c r="M302" s="186"/>
      <c r="N302" s="210"/>
      <c r="O302" s="186"/>
      <c r="P302" s="186"/>
      <c r="Q302" s="186"/>
      <c r="R302" s="45">
        <f t="shared" si="15"/>
        <v>75.51</v>
      </c>
      <c r="S302" s="304">
        <f t="shared" si="16"/>
        <v>1</v>
      </c>
      <c r="T302" s="304"/>
      <c r="U302" s="308">
        <f t="shared" si="14"/>
        <v>-1097.47</v>
      </c>
    </row>
    <row r="303" spans="1:21" ht="12.75">
      <c r="A303" s="59">
        <v>298</v>
      </c>
      <c r="B303" s="302">
        <v>292</v>
      </c>
      <c r="C303" s="232" t="s">
        <v>494</v>
      </c>
      <c r="D303" s="232" t="s">
        <v>495</v>
      </c>
      <c r="E303" s="186"/>
      <c r="F303" s="184"/>
      <c r="G303" s="186"/>
      <c r="H303" s="186"/>
      <c r="I303" s="186"/>
      <c r="J303" s="186">
        <v>75.37</v>
      </c>
      <c r="K303" s="186"/>
      <c r="L303" s="186"/>
      <c r="M303" s="186"/>
      <c r="N303" s="210"/>
      <c r="O303" s="186"/>
      <c r="P303" s="186"/>
      <c r="Q303" s="186"/>
      <c r="R303" s="45">
        <f t="shared" si="15"/>
        <v>75.37</v>
      </c>
      <c r="S303" s="304">
        <f t="shared" si="16"/>
        <v>1</v>
      </c>
      <c r="T303" s="304"/>
      <c r="U303" s="308">
        <f t="shared" si="14"/>
        <v>-1097.6100000000001</v>
      </c>
    </row>
    <row r="304" spans="1:21" ht="12.75">
      <c r="A304" s="59">
        <v>299</v>
      </c>
      <c r="B304" s="302">
        <v>293</v>
      </c>
      <c r="C304" s="294" t="s">
        <v>454</v>
      </c>
      <c r="D304" s="294" t="s">
        <v>20</v>
      </c>
      <c r="E304" s="186"/>
      <c r="F304" s="184"/>
      <c r="G304" s="186">
        <v>74.93</v>
      </c>
      <c r="H304" s="186"/>
      <c r="I304" s="186"/>
      <c r="J304" s="186"/>
      <c r="K304" s="186"/>
      <c r="L304" s="186"/>
      <c r="M304" s="186"/>
      <c r="N304" s="210"/>
      <c r="O304" s="186"/>
      <c r="P304" s="186"/>
      <c r="Q304" s="186"/>
      <c r="R304" s="45">
        <f t="shared" si="15"/>
        <v>74.93</v>
      </c>
      <c r="S304" s="304">
        <f t="shared" si="16"/>
        <v>1</v>
      </c>
      <c r="T304" s="304"/>
      <c r="U304" s="308">
        <f t="shared" si="14"/>
        <v>-1098.05</v>
      </c>
    </row>
    <row r="305" spans="1:21" ht="12.75">
      <c r="A305" s="59">
        <v>300</v>
      </c>
      <c r="B305" s="302">
        <v>294</v>
      </c>
      <c r="C305" s="294" t="s">
        <v>334</v>
      </c>
      <c r="D305" s="294" t="s">
        <v>7</v>
      </c>
      <c r="E305" s="186"/>
      <c r="F305" s="184"/>
      <c r="G305" s="186"/>
      <c r="H305" s="186"/>
      <c r="I305" s="186"/>
      <c r="J305" s="186">
        <v>74.79</v>
      </c>
      <c r="K305" s="186"/>
      <c r="L305" s="186"/>
      <c r="M305" s="186"/>
      <c r="N305" s="210"/>
      <c r="O305" s="186"/>
      <c r="P305" s="186"/>
      <c r="Q305" s="186"/>
      <c r="R305" s="45">
        <f t="shared" si="15"/>
        <v>74.79</v>
      </c>
      <c r="S305" s="304">
        <f t="shared" si="16"/>
        <v>1</v>
      </c>
      <c r="T305" s="304"/>
      <c r="U305" s="308">
        <f t="shared" si="14"/>
        <v>-1098.19</v>
      </c>
    </row>
    <row r="306" spans="1:21" ht="12.75">
      <c r="A306" s="59">
        <v>301</v>
      </c>
      <c r="B306" s="302">
        <v>295</v>
      </c>
      <c r="C306" s="294" t="s">
        <v>390</v>
      </c>
      <c r="D306" s="294" t="s">
        <v>396</v>
      </c>
      <c r="E306" s="186">
        <v>74.52</v>
      </c>
      <c r="F306" s="184"/>
      <c r="G306" s="186"/>
      <c r="H306" s="186"/>
      <c r="I306" s="186"/>
      <c r="J306" s="186"/>
      <c r="K306" s="186"/>
      <c r="L306" s="186"/>
      <c r="M306" s="186"/>
      <c r="N306" s="210"/>
      <c r="O306" s="186"/>
      <c r="P306" s="186"/>
      <c r="Q306" s="186"/>
      <c r="R306" s="45">
        <f t="shared" si="15"/>
        <v>74.52</v>
      </c>
      <c r="S306" s="304">
        <f t="shared" si="16"/>
        <v>1</v>
      </c>
      <c r="T306" s="304"/>
      <c r="U306" s="308">
        <f t="shared" si="14"/>
        <v>-1098.46</v>
      </c>
    </row>
    <row r="307" spans="1:21" ht="12.75">
      <c r="A307" s="59">
        <v>302</v>
      </c>
      <c r="B307" s="302"/>
      <c r="C307" s="294" t="s">
        <v>52</v>
      </c>
      <c r="D307" s="294" t="s">
        <v>20</v>
      </c>
      <c r="E307" s="186"/>
      <c r="F307" s="184"/>
      <c r="G307" s="186"/>
      <c r="H307" s="186"/>
      <c r="I307" s="186"/>
      <c r="J307" s="186"/>
      <c r="K307" s="186"/>
      <c r="L307" s="186"/>
      <c r="M307" s="186"/>
      <c r="N307" s="210"/>
      <c r="O307" s="186"/>
      <c r="P307" s="186">
        <v>72.43</v>
      </c>
      <c r="Q307" s="186"/>
      <c r="R307" s="45">
        <f t="shared" si="15"/>
        <v>72.43</v>
      </c>
      <c r="S307" s="304">
        <f t="shared" si="16"/>
        <v>1</v>
      </c>
      <c r="T307" s="304"/>
      <c r="U307" s="308">
        <f t="shared" si="14"/>
        <v>-1100.55</v>
      </c>
    </row>
    <row r="308" spans="1:21" ht="12.75">
      <c r="A308" s="59">
        <v>303</v>
      </c>
      <c r="B308" s="302">
        <v>296</v>
      </c>
      <c r="C308" s="232" t="s">
        <v>338</v>
      </c>
      <c r="D308" s="232" t="s">
        <v>120</v>
      </c>
      <c r="E308" s="186"/>
      <c r="F308" s="184"/>
      <c r="G308" s="186"/>
      <c r="H308" s="186"/>
      <c r="I308" s="186"/>
      <c r="J308" s="186">
        <v>72.07</v>
      </c>
      <c r="K308" s="186"/>
      <c r="L308" s="186"/>
      <c r="M308" s="186"/>
      <c r="N308" s="210"/>
      <c r="O308" s="186"/>
      <c r="P308" s="186"/>
      <c r="Q308" s="186"/>
      <c r="R308" s="45">
        <f t="shared" si="15"/>
        <v>72.07</v>
      </c>
      <c r="S308" s="304">
        <f t="shared" si="16"/>
        <v>1</v>
      </c>
      <c r="T308" s="304"/>
      <c r="U308" s="308">
        <f t="shared" si="14"/>
        <v>-1100.91</v>
      </c>
    </row>
    <row r="309" spans="1:21" ht="12.75">
      <c r="A309" s="59">
        <v>304</v>
      </c>
      <c r="B309" s="302">
        <v>297</v>
      </c>
      <c r="C309" s="232" t="s">
        <v>137</v>
      </c>
      <c r="D309" s="232" t="s">
        <v>422</v>
      </c>
      <c r="E309" s="186"/>
      <c r="F309" s="184">
        <v>34.8</v>
      </c>
      <c r="G309" s="186"/>
      <c r="H309" s="186"/>
      <c r="I309" s="186">
        <v>36.92</v>
      </c>
      <c r="J309" s="186"/>
      <c r="K309" s="186"/>
      <c r="L309" s="186"/>
      <c r="M309" s="186"/>
      <c r="N309" s="210"/>
      <c r="O309" s="186"/>
      <c r="P309" s="186"/>
      <c r="Q309" s="186"/>
      <c r="R309" s="45">
        <f t="shared" si="15"/>
        <v>71.72</v>
      </c>
      <c r="S309" s="304">
        <f t="shared" si="16"/>
        <v>2</v>
      </c>
      <c r="T309" s="304"/>
      <c r="U309" s="308">
        <f t="shared" si="14"/>
        <v>-1101.26</v>
      </c>
    </row>
    <row r="310" spans="1:21" ht="12.75">
      <c r="A310" s="59">
        <v>305</v>
      </c>
      <c r="B310" s="302">
        <v>298</v>
      </c>
      <c r="C310" s="232" t="s">
        <v>515</v>
      </c>
      <c r="D310" s="232" t="s">
        <v>516</v>
      </c>
      <c r="E310" s="186"/>
      <c r="F310" s="184"/>
      <c r="G310" s="186"/>
      <c r="H310" s="186"/>
      <c r="I310" s="186"/>
      <c r="J310" s="186"/>
      <c r="K310" s="186">
        <v>71.67</v>
      </c>
      <c r="L310" s="186"/>
      <c r="M310" s="186"/>
      <c r="N310" s="210"/>
      <c r="O310" s="186"/>
      <c r="P310" s="186"/>
      <c r="Q310" s="186"/>
      <c r="R310" s="45">
        <f t="shared" si="15"/>
        <v>71.67</v>
      </c>
      <c r="S310" s="304">
        <f t="shared" si="16"/>
        <v>1</v>
      </c>
      <c r="T310" s="304"/>
      <c r="U310" s="308">
        <f t="shared" si="14"/>
        <v>-1101.31</v>
      </c>
    </row>
    <row r="311" spans="1:21" ht="12.75">
      <c r="A311" s="59">
        <v>306</v>
      </c>
      <c r="B311" s="302">
        <v>299</v>
      </c>
      <c r="C311" s="232" t="s">
        <v>103</v>
      </c>
      <c r="D311" s="232" t="s">
        <v>104</v>
      </c>
      <c r="E311" s="186"/>
      <c r="F311" s="184"/>
      <c r="G311" s="186"/>
      <c r="H311" s="186"/>
      <c r="I311" s="186"/>
      <c r="J311" s="186">
        <v>71.31</v>
      </c>
      <c r="K311" s="186"/>
      <c r="L311" s="186"/>
      <c r="M311" s="186"/>
      <c r="N311" s="210"/>
      <c r="O311" s="186"/>
      <c r="P311" s="186"/>
      <c r="Q311" s="186"/>
      <c r="R311" s="45">
        <f t="shared" si="15"/>
        <v>71.31</v>
      </c>
      <c r="S311" s="304">
        <f t="shared" si="16"/>
        <v>1</v>
      </c>
      <c r="T311" s="304"/>
      <c r="U311" s="308">
        <f t="shared" si="14"/>
        <v>-1101.67</v>
      </c>
    </row>
    <row r="312" spans="1:21" ht="12.75">
      <c r="A312" s="59">
        <v>307</v>
      </c>
      <c r="B312" s="302">
        <v>300</v>
      </c>
      <c r="C312" s="232" t="s">
        <v>240</v>
      </c>
      <c r="D312" s="232" t="s">
        <v>33</v>
      </c>
      <c r="E312" s="186"/>
      <c r="F312" s="184"/>
      <c r="G312" s="186"/>
      <c r="H312" s="186"/>
      <c r="I312" s="186"/>
      <c r="J312" s="186"/>
      <c r="K312" s="186"/>
      <c r="L312" s="186"/>
      <c r="M312" s="186"/>
      <c r="N312" s="210"/>
      <c r="O312" s="186"/>
      <c r="P312" s="186"/>
      <c r="Q312" s="186">
        <v>70.34</v>
      </c>
      <c r="R312" s="45">
        <f t="shared" si="15"/>
        <v>70.34</v>
      </c>
      <c r="S312" s="304">
        <f t="shared" si="16"/>
        <v>1</v>
      </c>
      <c r="T312" s="304"/>
      <c r="U312" s="308">
        <f t="shared" si="14"/>
        <v>-1102.64</v>
      </c>
    </row>
    <row r="313" spans="1:21" ht="12.75">
      <c r="A313" s="59">
        <v>308</v>
      </c>
      <c r="B313" s="302">
        <v>301</v>
      </c>
      <c r="C313" s="294" t="s">
        <v>298</v>
      </c>
      <c r="D313" s="294" t="s">
        <v>15</v>
      </c>
      <c r="E313" s="186"/>
      <c r="F313" s="184">
        <v>69.54</v>
      </c>
      <c r="G313" s="186"/>
      <c r="H313" s="186"/>
      <c r="I313" s="186"/>
      <c r="J313" s="186"/>
      <c r="K313" s="186"/>
      <c r="L313" s="186"/>
      <c r="M313" s="186"/>
      <c r="N313" s="210"/>
      <c r="O313" s="186"/>
      <c r="P313" s="186"/>
      <c r="Q313" s="186"/>
      <c r="R313" s="45">
        <f t="shared" si="15"/>
        <v>69.54</v>
      </c>
      <c r="S313" s="304">
        <f t="shared" si="16"/>
        <v>1</v>
      </c>
      <c r="T313" s="304"/>
      <c r="U313" s="308">
        <f t="shared" si="14"/>
        <v>-1103.44</v>
      </c>
    </row>
    <row r="314" spans="1:21" ht="12.75">
      <c r="A314" s="59">
        <v>309</v>
      </c>
      <c r="B314" s="302">
        <v>302</v>
      </c>
      <c r="C314" s="294" t="s">
        <v>375</v>
      </c>
      <c r="D314" s="294" t="s">
        <v>20</v>
      </c>
      <c r="E314" s="186"/>
      <c r="F314" s="184"/>
      <c r="G314" s="186"/>
      <c r="H314" s="186">
        <v>69.18</v>
      </c>
      <c r="I314" s="186"/>
      <c r="J314" s="186"/>
      <c r="K314" s="186"/>
      <c r="L314" s="186"/>
      <c r="M314" s="186"/>
      <c r="N314" s="210"/>
      <c r="O314" s="186"/>
      <c r="P314" s="186"/>
      <c r="Q314" s="186"/>
      <c r="R314" s="45">
        <f t="shared" si="15"/>
        <v>69.18</v>
      </c>
      <c r="S314" s="304">
        <f t="shared" si="16"/>
        <v>1</v>
      </c>
      <c r="T314" s="304"/>
      <c r="U314" s="308">
        <f t="shared" si="14"/>
        <v>-1103.8</v>
      </c>
    </row>
    <row r="315" spans="1:21" ht="12.75">
      <c r="A315" s="59">
        <v>310</v>
      </c>
      <c r="B315" s="302">
        <v>303</v>
      </c>
      <c r="C315" s="294" t="s">
        <v>427</v>
      </c>
      <c r="D315" s="294" t="s">
        <v>63</v>
      </c>
      <c r="E315" s="186"/>
      <c r="F315" s="184">
        <v>69.08</v>
      </c>
      <c r="G315" s="186"/>
      <c r="H315" s="186"/>
      <c r="I315" s="186"/>
      <c r="J315" s="186"/>
      <c r="K315" s="186"/>
      <c r="L315" s="186"/>
      <c r="M315" s="186"/>
      <c r="N315" s="210"/>
      <c r="O315" s="186"/>
      <c r="P315" s="186"/>
      <c r="Q315" s="186"/>
      <c r="R315" s="45">
        <f t="shared" si="15"/>
        <v>69.08</v>
      </c>
      <c r="S315" s="304">
        <f t="shared" si="16"/>
        <v>1</v>
      </c>
      <c r="T315" s="304"/>
      <c r="U315" s="308">
        <f t="shared" si="14"/>
        <v>-1103.9</v>
      </c>
    </row>
    <row r="316" spans="1:21" ht="12.75">
      <c r="A316" s="59">
        <v>311</v>
      </c>
      <c r="B316" s="302">
        <v>305</v>
      </c>
      <c r="C316" s="294" t="s">
        <v>311</v>
      </c>
      <c r="D316" s="294" t="s">
        <v>252</v>
      </c>
      <c r="E316" s="186"/>
      <c r="F316" s="184"/>
      <c r="G316" s="186"/>
      <c r="H316" s="186">
        <v>67.74</v>
      </c>
      <c r="I316" s="186"/>
      <c r="J316" s="186"/>
      <c r="K316" s="186"/>
      <c r="L316" s="186"/>
      <c r="M316" s="186"/>
      <c r="N316" s="210"/>
      <c r="O316" s="186"/>
      <c r="P316" s="186"/>
      <c r="Q316" s="186"/>
      <c r="R316" s="45">
        <f t="shared" si="15"/>
        <v>67.74</v>
      </c>
      <c r="S316" s="304">
        <f t="shared" si="16"/>
        <v>1</v>
      </c>
      <c r="T316" s="304"/>
      <c r="U316" s="308">
        <f t="shared" si="14"/>
        <v>-1105.24</v>
      </c>
    </row>
    <row r="317" spans="1:21" ht="12.75">
      <c r="A317" s="59">
        <v>312</v>
      </c>
      <c r="B317" s="302">
        <v>306</v>
      </c>
      <c r="C317" s="294" t="s">
        <v>419</v>
      </c>
      <c r="D317" s="294" t="s">
        <v>87</v>
      </c>
      <c r="E317" s="186"/>
      <c r="F317" s="184">
        <v>66.73</v>
      </c>
      <c r="G317" s="186"/>
      <c r="H317" s="186"/>
      <c r="I317" s="186"/>
      <c r="J317" s="186"/>
      <c r="K317" s="186"/>
      <c r="L317" s="186"/>
      <c r="M317" s="186"/>
      <c r="N317" s="210"/>
      <c r="O317" s="186"/>
      <c r="P317" s="186"/>
      <c r="Q317" s="186"/>
      <c r="R317" s="45">
        <f t="shared" si="15"/>
        <v>66.73</v>
      </c>
      <c r="S317" s="304">
        <f t="shared" si="16"/>
        <v>1</v>
      </c>
      <c r="T317" s="304"/>
      <c r="U317" s="308">
        <f t="shared" si="14"/>
        <v>-1106.25</v>
      </c>
    </row>
    <row r="318" spans="1:21" ht="12.75">
      <c r="A318" s="59">
        <v>313</v>
      </c>
      <c r="B318" s="302">
        <v>307</v>
      </c>
      <c r="C318" s="294" t="s">
        <v>109</v>
      </c>
      <c r="D318" s="294" t="s">
        <v>251</v>
      </c>
      <c r="E318" s="186"/>
      <c r="F318" s="184"/>
      <c r="G318" s="186"/>
      <c r="H318" s="186"/>
      <c r="I318" s="186"/>
      <c r="J318" s="186"/>
      <c r="K318" s="186"/>
      <c r="L318" s="186"/>
      <c r="M318" s="186"/>
      <c r="N318" s="210"/>
      <c r="O318" s="186"/>
      <c r="P318" s="186"/>
      <c r="Q318" s="186">
        <v>66.58</v>
      </c>
      <c r="R318" s="45">
        <f t="shared" si="15"/>
        <v>66.58</v>
      </c>
      <c r="S318" s="304">
        <f t="shared" si="16"/>
        <v>1</v>
      </c>
      <c r="T318" s="304"/>
      <c r="U318" s="308">
        <f t="shared" si="14"/>
        <v>-1106.4</v>
      </c>
    </row>
    <row r="319" spans="1:21" ht="12.75">
      <c r="A319" s="59">
        <v>314</v>
      </c>
      <c r="B319" s="302">
        <v>308</v>
      </c>
      <c r="C319" s="232" t="s">
        <v>338</v>
      </c>
      <c r="D319" s="232" t="s">
        <v>37</v>
      </c>
      <c r="E319" s="186"/>
      <c r="F319" s="184"/>
      <c r="G319" s="186"/>
      <c r="H319" s="186"/>
      <c r="I319" s="186"/>
      <c r="J319" s="186">
        <v>65.77</v>
      </c>
      <c r="K319" s="186"/>
      <c r="L319" s="186"/>
      <c r="M319" s="186"/>
      <c r="N319" s="210"/>
      <c r="O319" s="186"/>
      <c r="P319" s="186"/>
      <c r="Q319" s="186"/>
      <c r="R319" s="45">
        <f t="shared" si="15"/>
        <v>65.77</v>
      </c>
      <c r="S319" s="304">
        <f t="shared" si="16"/>
        <v>1</v>
      </c>
      <c r="T319" s="304"/>
      <c r="U319" s="308">
        <f t="shared" si="14"/>
        <v>-1107.21</v>
      </c>
    </row>
    <row r="320" spans="1:21" ht="12.75">
      <c r="A320" s="59">
        <v>315</v>
      </c>
      <c r="B320" s="302">
        <v>309</v>
      </c>
      <c r="C320" s="294" t="s">
        <v>601</v>
      </c>
      <c r="D320" s="294" t="s">
        <v>320</v>
      </c>
      <c r="E320" s="186"/>
      <c r="F320" s="184"/>
      <c r="G320" s="186"/>
      <c r="H320" s="186"/>
      <c r="I320" s="186"/>
      <c r="J320" s="186"/>
      <c r="K320" s="186"/>
      <c r="L320" s="186"/>
      <c r="M320" s="186"/>
      <c r="N320" s="210"/>
      <c r="O320" s="186">
        <v>65.47</v>
      </c>
      <c r="P320" s="186"/>
      <c r="Q320" s="186"/>
      <c r="R320" s="45">
        <f t="shared" si="15"/>
        <v>65.47</v>
      </c>
      <c r="S320" s="304">
        <f t="shared" si="16"/>
        <v>1</v>
      </c>
      <c r="T320" s="304">
        <v>1</v>
      </c>
      <c r="U320" s="308">
        <f t="shared" si="14"/>
        <v>-1107.51</v>
      </c>
    </row>
    <row r="321" spans="1:21" ht="12.75">
      <c r="A321" s="59">
        <v>316</v>
      </c>
      <c r="B321" s="302">
        <v>310</v>
      </c>
      <c r="C321" s="294" t="s">
        <v>570</v>
      </c>
      <c r="D321" s="294" t="s">
        <v>43</v>
      </c>
      <c r="E321" s="186"/>
      <c r="F321" s="184"/>
      <c r="G321" s="186"/>
      <c r="H321" s="186"/>
      <c r="I321" s="186"/>
      <c r="J321" s="186"/>
      <c r="K321" s="186"/>
      <c r="L321" s="186"/>
      <c r="M321" s="186"/>
      <c r="N321" s="210">
        <v>65.46</v>
      </c>
      <c r="O321" s="186"/>
      <c r="P321" s="186"/>
      <c r="Q321" s="186"/>
      <c r="R321" s="45">
        <f t="shared" si="15"/>
        <v>65.46</v>
      </c>
      <c r="S321" s="304">
        <f t="shared" si="16"/>
        <v>1</v>
      </c>
      <c r="T321" s="304"/>
      <c r="U321" s="308">
        <f t="shared" si="14"/>
        <v>-1107.52</v>
      </c>
    </row>
    <row r="322" spans="1:21" ht="12.75">
      <c r="A322" s="59">
        <v>317</v>
      </c>
      <c r="B322" s="302">
        <v>311</v>
      </c>
      <c r="C322" s="232" t="s">
        <v>297</v>
      </c>
      <c r="D322" s="232" t="s">
        <v>65</v>
      </c>
      <c r="E322" s="186"/>
      <c r="F322" s="184">
        <v>64.85</v>
      </c>
      <c r="G322" s="186"/>
      <c r="H322" s="186"/>
      <c r="I322" s="186"/>
      <c r="J322" s="186"/>
      <c r="K322" s="186"/>
      <c r="L322" s="186"/>
      <c r="M322" s="186"/>
      <c r="N322" s="210"/>
      <c r="O322" s="186"/>
      <c r="P322" s="186"/>
      <c r="Q322" s="186"/>
      <c r="R322" s="45">
        <f t="shared" si="15"/>
        <v>64.85</v>
      </c>
      <c r="S322" s="304">
        <f t="shared" si="16"/>
        <v>1</v>
      </c>
      <c r="T322" s="304"/>
      <c r="U322" s="308">
        <f t="shared" si="14"/>
        <v>-1108.13</v>
      </c>
    </row>
    <row r="323" spans="1:21" ht="12.75">
      <c r="A323" s="59">
        <v>318</v>
      </c>
      <c r="B323" s="302">
        <v>312</v>
      </c>
      <c r="C323" s="232" t="s">
        <v>234</v>
      </c>
      <c r="D323" s="232" t="s">
        <v>302</v>
      </c>
      <c r="E323" s="186"/>
      <c r="F323" s="184">
        <v>64.85</v>
      </c>
      <c r="G323" s="186"/>
      <c r="H323" s="186"/>
      <c r="I323" s="186"/>
      <c r="J323" s="186"/>
      <c r="K323" s="186"/>
      <c r="L323" s="186"/>
      <c r="M323" s="186"/>
      <c r="N323" s="210"/>
      <c r="O323" s="186"/>
      <c r="P323" s="186"/>
      <c r="Q323" s="186"/>
      <c r="R323" s="45">
        <f t="shared" si="15"/>
        <v>64.85</v>
      </c>
      <c r="S323" s="304">
        <f t="shared" si="16"/>
        <v>1</v>
      </c>
      <c r="T323" s="304"/>
      <c r="U323" s="308">
        <f t="shared" si="14"/>
        <v>-1108.13</v>
      </c>
    </row>
    <row r="324" spans="1:21" ht="12.75">
      <c r="A324" s="59">
        <v>319</v>
      </c>
      <c r="B324" s="302">
        <v>313</v>
      </c>
      <c r="C324" s="232" t="s">
        <v>443</v>
      </c>
      <c r="D324" s="232" t="s">
        <v>74</v>
      </c>
      <c r="E324" s="186"/>
      <c r="F324" s="184">
        <v>64.85</v>
      </c>
      <c r="G324" s="186"/>
      <c r="H324" s="186"/>
      <c r="I324" s="186"/>
      <c r="J324" s="186"/>
      <c r="K324" s="186"/>
      <c r="L324" s="186"/>
      <c r="M324" s="186"/>
      <c r="N324" s="210"/>
      <c r="O324" s="186"/>
      <c r="P324" s="186"/>
      <c r="Q324" s="186"/>
      <c r="R324" s="45">
        <f t="shared" si="15"/>
        <v>64.85</v>
      </c>
      <c r="S324" s="304">
        <f t="shared" si="16"/>
        <v>1</v>
      </c>
      <c r="T324" s="304"/>
      <c r="U324" s="308">
        <f t="shared" si="14"/>
        <v>-1108.13</v>
      </c>
    </row>
    <row r="325" spans="1:21" ht="12.75">
      <c r="A325" s="59">
        <v>320</v>
      </c>
      <c r="B325" s="302">
        <v>314</v>
      </c>
      <c r="C325" s="294" t="s">
        <v>488</v>
      </c>
      <c r="D325" s="294" t="s">
        <v>28</v>
      </c>
      <c r="E325" s="186"/>
      <c r="F325" s="184"/>
      <c r="G325" s="186"/>
      <c r="H325" s="186"/>
      <c r="I325" s="186"/>
      <c r="J325" s="186">
        <v>64.6</v>
      </c>
      <c r="K325" s="186"/>
      <c r="L325" s="186"/>
      <c r="M325" s="186"/>
      <c r="N325" s="210"/>
      <c r="O325" s="186"/>
      <c r="P325" s="186"/>
      <c r="Q325" s="186"/>
      <c r="R325" s="45">
        <f t="shared" si="15"/>
        <v>64.6</v>
      </c>
      <c r="S325" s="304">
        <f t="shared" si="16"/>
        <v>1</v>
      </c>
      <c r="T325" s="304"/>
      <c r="U325" s="308">
        <f t="shared" si="14"/>
        <v>-1108.38</v>
      </c>
    </row>
    <row r="326" spans="1:21" ht="12.75">
      <c r="A326" s="59">
        <v>321</v>
      </c>
      <c r="B326" s="302">
        <v>315</v>
      </c>
      <c r="C326" s="232" t="s">
        <v>436</v>
      </c>
      <c r="D326" s="232" t="s">
        <v>104</v>
      </c>
      <c r="E326" s="186"/>
      <c r="F326" s="184">
        <v>63.91</v>
      </c>
      <c r="G326" s="186"/>
      <c r="H326" s="186"/>
      <c r="I326" s="186"/>
      <c r="J326" s="186"/>
      <c r="K326" s="186"/>
      <c r="L326" s="186"/>
      <c r="M326" s="186"/>
      <c r="N326" s="210"/>
      <c r="O326" s="186"/>
      <c r="P326" s="186"/>
      <c r="Q326" s="186"/>
      <c r="R326" s="45">
        <f t="shared" si="15"/>
        <v>63.91</v>
      </c>
      <c r="S326" s="304">
        <f t="shared" si="16"/>
        <v>1</v>
      </c>
      <c r="T326" s="304"/>
      <c r="U326" s="308">
        <f t="shared" si="14"/>
        <v>-1109.07</v>
      </c>
    </row>
    <row r="327" spans="1:21" ht="12.75">
      <c r="A327" s="59">
        <v>322</v>
      </c>
      <c r="B327" s="302"/>
      <c r="C327" s="232" t="s">
        <v>247</v>
      </c>
      <c r="D327" s="232" t="s">
        <v>417</v>
      </c>
      <c r="E327" s="186"/>
      <c r="F327" s="184"/>
      <c r="G327" s="186"/>
      <c r="H327" s="186"/>
      <c r="I327" s="186"/>
      <c r="J327" s="186"/>
      <c r="K327" s="186"/>
      <c r="L327" s="186"/>
      <c r="M327" s="186"/>
      <c r="N327" s="210"/>
      <c r="O327" s="186"/>
      <c r="P327" s="186">
        <v>62.43</v>
      </c>
      <c r="Q327" s="186"/>
      <c r="R327" s="45">
        <f t="shared" si="15"/>
        <v>62.43</v>
      </c>
      <c r="S327" s="304">
        <f t="shared" si="16"/>
        <v>1</v>
      </c>
      <c r="T327" s="304"/>
      <c r="U327" s="308">
        <f aca="true" t="shared" si="17" ref="U327:U356">R327-$R$6</f>
        <v>-1110.55</v>
      </c>
    </row>
    <row r="328" spans="1:21" ht="12.75">
      <c r="A328" s="59">
        <v>323</v>
      </c>
      <c r="B328" s="302">
        <v>316</v>
      </c>
      <c r="C328" s="232" t="s">
        <v>406</v>
      </c>
      <c r="D328" s="232" t="s">
        <v>407</v>
      </c>
      <c r="E328" s="186"/>
      <c r="F328" s="184"/>
      <c r="G328" s="186"/>
      <c r="H328" s="186"/>
      <c r="I328" s="186"/>
      <c r="J328" s="186"/>
      <c r="K328" s="186"/>
      <c r="L328" s="186"/>
      <c r="M328" s="186"/>
      <c r="N328" s="210"/>
      <c r="O328" s="186"/>
      <c r="P328" s="186"/>
      <c r="Q328" s="186">
        <v>62.17</v>
      </c>
      <c r="R328" s="45">
        <f t="shared" si="15"/>
        <v>62.17</v>
      </c>
      <c r="S328" s="304">
        <f t="shared" si="16"/>
        <v>1</v>
      </c>
      <c r="T328" s="304"/>
      <c r="U328" s="308">
        <f t="shared" si="17"/>
        <v>-1110.81</v>
      </c>
    </row>
    <row r="329" spans="1:21" ht="12.75">
      <c r="A329" s="59">
        <v>324</v>
      </c>
      <c r="B329" s="302">
        <v>317</v>
      </c>
      <c r="C329" s="294" t="s">
        <v>39</v>
      </c>
      <c r="D329" s="294" t="s">
        <v>17</v>
      </c>
      <c r="E329" s="186"/>
      <c r="F329" s="184">
        <v>61.09</v>
      </c>
      <c r="G329" s="186"/>
      <c r="H329" s="186"/>
      <c r="I329" s="186"/>
      <c r="J329" s="186"/>
      <c r="K329" s="186"/>
      <c r="L329" s="186"/>
      <c r="M329" s="186"/>
      <c r="N329" s="210"/>
      <c r="O329" s="186"/>
      <c r="P329" s="186"/>
      <c r="Q329" s="186"/>
      <c r="R329" s="45">
        <f t="shared" si="15"/>
        <v>61.09</v>
      </c>
      <c r="S329" s="304">
        <f t="shared" si="16"/>
        <v>1</v>
      </c>
      <c r="T329" s="304"/>
      <c r="U329" s="308">
        <f t="shared" si="17"/>
        <v>-1111.89</v>
      </c>
    </row>
    <row r="330" spans="1:21" ht="12.75">
      <c r="A330" s="59">
        <v>325</v>
      </c>
      <c r="B330" s="302">
        <v>318</v>
      </c>
      <c r="C330" s="294" t="s">
        <v>425</v>
      </c>
      <c r="D330" s="294" t="s">
        <v>10</v>
      </c>
      <c r="E330" s="186"/>
      <c r="F330" s="184">
        <v>61.09</v>
      </c>
      <c r="G330" s="186"/>
      <c r="H330" s="186"/>
      <c r="I330" s="186"/>
      <c r="J330" s="186"/>
      <c r="K330" s="186"/>
      <c r="L330" s="186"/>
      <c r="M330" s="186"/>
      <c r="N330" s="210"/>
      <c r="O330" s="186"/>
      <c r="P330" s="186"/>
      <c r="Q330" s="186"/>
      <c r="R330" s="45">
        <f aca="true" t="shared" si="18" ref="R330:R361">E330+F330+G330+H330+I330+J330+K330+L330+M330+N330+O330+P330+Q330</f>
        <v>61.09</v>
      </c>
      <c r="S330" s="304">
        <f aca="true" t="shared" si="19" ref="S330:S356">COUNTA(E330:Q330)</f>
        <v>1</v>
      </c>
      <c r="T330" s="304"/>
      <c r="U330" s="308">
        <f t="shared" si="17"/>
        <v>-1111.89</v>
      </c>
    </row>
    <row r="331" spans="1:21" ht="12.75">
      <c r="A331" s="59">
        <v>326</v>
      </c>
      <c r="B331" s="302">
        <v>319</v>
      </c>
      <c r="C331" s="294" t="s">
        <v>224</v>
      </c>
      <c r="D331" s="294" t="s">
        <v>20</v>
      </c>
      <c r="E331" s="186"/>
      <c r="F331" s="184">
        <v>60.62</v>
      </c>
      <c r="G331" s="186"/>
      <c r="H331" s="186"/>
      <c r="I331" s="186"/>
      <c r="J331" s="186"/>
      <c r="K331" s="186"/>
      <c r="L331" s="186"/>
      <c r="M331" s="186"/>
      <c r="N331" s="210"/>
      <c r="O331" s="186"/>
      <c r="P331" s="186"/>
      <c r="Q331" s="186"/>
      <c r="R331" s="45">
        <f t="shared" si="18"/>
        <v>60.62</v>
      </c>
      <c r="S331" s="304">
        <f t="shared" si="19"/>
        <v>1</v>
      </c>
      <c r="T331" s="304"/>
      <c r="U331" s="308">
        <f t="shared" si="17"/>
        <v>-1112.3600000000001</v>
      </c>
    </row>
    <row r="332" spans="1:21" ht="12.75">
      <c r="A332" s="59">
        <v>327</v>
      </c>
      <c r="B332" s="302">
        <v>320</v>
      </c>
      <c r="C332" s="294" t="s">
        <v>77</v>
      </c>
      <c r="D332" s="294" t="s">
        <v>20</v>
      </c>
      <c r="E332" s="186"/>
      <c r="F332" s="184">
        <v>59.69</v>
      </c>
      <c r="G332" s="186"/>
      <c r="H332" s="186"/>
      <c r="I332" s="186"/>
      <c r="J332" s="186"/>
      <c r="K332" s="186"/>
      <c r="L332" s="186"/>
      <c r="M332" s="186"/>
      <c r="N332" s="210"/>
      <c r="O332" s="186"/>
      <c r="P332" s="186"/>
      <c r="Q332" s="186"/>
      <c r="R332" s="45">
        <f t="shared" si="18"/>
        <v>59.69</v>
      </c>
      <c r="S332" s="304">
        <f t="shared" si="19"/>
        <v>1</v>
      </c>
      <c r="T332" s="304"/>
      <c r="U332" s="308">
        <f t="shared" si="17"/>
        <v>-1113.29</v>
      </c>
    </row>
    <row r="333" spans="1:21" ht="12.75">
      <c r="A333" s="59">
        <v>328</v>
      </c>
      <c r="B333" s="302">
        <v>321</v>
      </c>
      <c r="C333" s="294" t="s">
        <v>153</v>
      </c>
      <c r="D333" s="294" t="s">
        <v>550</v>
      </c>
      <c r="E333" s="186"/>
      <c r="F333" s="184"/>
      <c r="G333" s="186"/>
      <c r="H333" s="186"/>
      <c r="I333" s="186"/>
      <c r="J333" s="186"/>
      <c r="K333" s="186"/>
      <c r="L333" s="186"/>
      <c r="M333" s="186"/>
      <c r="N333" s="210">
        <v>59.54</v>
      </c>
      <c r="O333" s="186"/>
      <c r="P333" s="186"/>
      <c r="Q333" s="186"/>
      <c r="R333" s="45">
        <f t="shared" si="18"/>
        <v>59.54</v>
      </c>
      <c r="S333" s="304">
        <f t="shared" si="19"/>
        <v>1</v>
      </c>
      <c r="T333" s="304"/>
      <c r="U333" s="308">
        <f t="shared" si="17"/>
        <v>-1113.44</v>
      </c>
    </row>
    <row r="334" spans="1:21" ht="12.75">
      <c r="A334" s="59">
        <v>329</v>
      </c>
      <c r="B334" s="302">
        <v>323</v>
      </c>
      <c r="C334" s="294" t="s">
        <v>279</v>
      </c>
      <c r="D334" s="294" t="s">
        <v>43</v>
      </c>
      <c r="E334" s="186"/>
      <c r="F334" s="184">
        <v>56.87</v>
      </c>
      <c r="G334" s="186"/>
      <c r="H334" s="186"/>
      <c r="I334" s="186"/>
      <c r="J334" s="186"/>
      <c r="K334" s="186"/>
      <c r="L334" s="186"/>
      <c r="M334" s="186"/>
      <c r="N334" s="210"/>
      <c r="O334" s="186"/>
      <c r="P334" s="186"/>
      <c r="Q334" s="186"/>
      <c r="R334" s="45">
        <f t="shared" si="18"/>
        <v>56.87</v>
      </c>
      <c r="S334" s="304">
        <f t="shared" si="19"/>
        <v>1</v>
      </c>
      <c r="T334" s="304"/>
      <c r="U334" s="308">
        <f t="shared" si="17"/>
        <v>-1116.1100000000001</v>
      </c>
    </row>
    <row r="335" spans="1:21" ht="12.75">
      <c r="A335" s="59">
        <v>330</v>
      </c>
      <c r="B335" s="302">
        <v>324</v>
      </c>
      <c r="C335" s="294" t="s">
        <v>411</v>
      </c>
      <c r="D335" s="294" t="s">
        <v>80</v>
      </c>
      <c r="E335" s="186"/>
      <c r="F335" s="184">
        <v>56.4</v>
      </c>
      <c r="G335" s="186"/>
      <c r="H335" s="186"/>
      <c r="I335" s="186"/>
      <c r="J335" s="186"/>
      <c r="K335" s="186"/>
      <c r="L335" s="186"/>
      <c r="M335" s="186"/>
      <c r="N335" s="210"/>
      <c r="O335" s="186"/>
      <c r="P335" s="186"/>
      <c r="Q335" s="186"/>
      <c r="R335" s="45">
        <f t="shared" si="18"/>
        <v>56.4</v>
      </c>
      <c r="S335" s="304">
        <f t="shared" si="19"/>
        <v>1</v>
      </c>
      <c r="T335" s="304"/>
      <c r="U335" s="308">
        <f t="shared" si="17"/>
        <v>-1116.58</v>
      </c>
    </row>
    <row r="336" spans="1:21" ht="12.75">
      <c r="A336" s="59">
        <v>331</v>
      </c>
      <c r="B336" s="302">
        <v>325</v>
      </c>
      <c r="C336" s="232" t="s">
        <v>432</v>
      </c>
      <c r="D336" s="232" t="s">
        <v>431</v>
      </c>
      <c r="E336" s="186"/>
      <c r="F336" s="184">
        <v>56.4</v>
      </c>
      <c r="G336" s="186"/>
      <c r="H336" s="186"/>
      <c r="I336" s="186"/>
      <c r="J336" s="186"/>
      <c r="K336" s="186"/>
      <c r="L336" s="186"/>
      <c r="M336" s="186"/>
      <c r="N336" s="210"/>
      <c r="O336" s="186"/>
      <c r="P336" s="186"/>
      <c r="Q336" s="186"/>
      <c r="R336" s="45">
        <f t="shared" si="18"/>
        <v>56.4</v>
      </c>
      <c r="S336" s="304">
        <f t="shared" si="19"/>
        <v>1</v>
      </c>
      <c r="T336" s="304"/>
      <c r="U336" s="308">
        <f t="shared" si="17"/>
        <v>-1116.58</v>
      </c>
    </row>
    <row r="337" spans="1:21" ht="12.75">
      <c r="A337" s="59">
        <v>332</v>
      </c>
      <c r="B337" s="302">
        <v>326</v>
      </c>
      <c r="C337" s="232" t="s">
        <v>172</v>
      </c>
      <c r="D337" s="232" t="s">
        <v>302</v>
      </c>
      <c r="E337" s="186"/>
      <c r="F337" s="184"/>
      <c r="G337" s="186"/>
      <c r="H337" s="186"/>
      <c r="I337" s="186"/>
      <c r="J337" s="186"/>
      <c r="K337" s="186"/>
      <c r="L337" s="186"/>
      <c r="M337" s="186"/>
      <c r="N337" s="210"/>
      <c r="O337" s="186"/>
      <c r="P337" s="186"/>
      <c r="Q337" s="186">
        <v>55.9</v>
      </c>
      <c r="R337" s="45">
        <f t="shared" si="18"/>
        <v>55.9</v>
      </c>
      <c r="S337" s="304">
        <f t="shared" si="19"/>
        <v>1</v>
      </c>
      <c r="T337" s="304"/>
      <c r="U337" s="308">
        <f t="shared" si="17"/>
        <v>-1117.08</v>
      </c>
    </row>
    <row r="338" spans="1:21" ht="12.75">
      <c r="A338" s="59">
        <v>333</v>
      </c>
      <c r="B338" s="302">
        <v>327</v>
      </c>
      <c r="C338" s="232" t="s">
        <v>415</v>
      </c>
      <c r="D338" s="232" t="s">
        <v>300</v>
      </c>
      <c r="E338" s="186"/>
      <c r="F338" s="184">
        <v>54.52</v>
      </c>
      <c r="G338" s="186"/>
      <c r="H338" s="186"/>
      <c r="I338" s="186"/>
      <c r="J338" s="186"/>
      <c r="K338" s="186"/>
      <c r="L338" s="186"/>
      <c r="M338" s="186"/>
      <c r="N338" s="210"/>
      <c r="O338" s="186"/>
      <c r="P338" s="186"/>
      <c r="Q338" s="186"/>
      <c r="R338" s="45">
        <f t="shared" si="18"/>
        <v>54.52</v>
      </c>
      <c r="S338" s="304">
        <f t="shared" si="19"/>
        <v>1</v>
      </c>
      <c r="T338" s="304"/>
      <c r="U338" s="308">
        <f t="shared" si="17"/>
        <v>-1118.46</v>
      </c>
    </row>
    <row r="339" spans="1:21" ht="12.75">
      <c r="A339" s="59">
        <v>334</v>
      </c>
      <c r="B339" s="302"/>
      <c r="C339" s="294" t="s">
        <v>618</v>
      </c>
      <c r="D339" s="294" t="s">
        <v>28</v>
      </c>
      <c r="E339" s="186"/>
      <c r="F339" s="184"/>
      <c r="G339" s="186"/>
      <c r="H339" s="186"/>
      <c r="I339" s="186"/>
      <c r="J339" s="186"/>
      <c r="K339" s="186"/>
      <c r="L339" s="186"/>
      <c r="M339" s="186"/>
      <c r="N339" s="210"/>
      <c r="O339" s="186"/>
      <c r="P339" s="186">
        <v>53.86</v>
      </c>
      <c r="Q339" s="186"/>
      <c r="R339" s="45">
        <f t="shared" si="18"/>
        <v>53.86</v>
      </c>
      <c r="S339" s="304">
        <f t="shared" si="19"/>
        <v>1</v>
      </c>
      <c r="T339" s="304"/>
      <c r="U339" s="308">
        <f t="shared" si="17"/>
        <v>-1119.1200000000001</v>
      </c>
    </row>
    <row r="340" spans="1:21" ht="12.75">
      <c r="A340" s="59">
        <v>335</v>
      </c>
      <c r="B340" s="302">
        <v>328</v>
      </c>
      <c r="C340" s="232" t="s">
        <v>409</v>
      </c>
      <c r="D340" s="232" t="s">
        <v>65</v>
      </c>
      <c r="E340" s="186"/>
      <c r="F340" s="184">
        <v>52.64</v>
      </c>
      <c r="G340" s="186"/>
      <c r="H340" s="186"/>
      <c r="I340" s="186"/>
      <c r="J340" s="186"/>
      <c r="K340" s="186"/>
      <c r="L340" s="186"/>
      <c r="M340" s="186"/>
      <c r="N340" s="210"/>
      <c r="O340" s="186"/>
      <c r="P340" s="186"/>
      <c r="Q340" s="186"/>
      <c r="R340" s="45">
        <f t="shared" si="18"/>
        <v>52.64</v>
      </c>
      <c r="S340" s="304">
        <f t="shared" si="19"/>
        <v>1</v>
      </c>
      <c r="T340" s="304"/>
      <c r="U340" s="308">
        <f t="shared" si="17"/>
        <v>-1120.34</v>
      </c>
    </row>
    <row r="341" spans="1:21" ht="12.75">
      <c r="A341" s="59">
        <v>336</v>
      </c>
      <c r="B341" s="302">
        <v>329</v>
      </c>
      <c r="C341" s="232" t="s">
        <v>218</v>
      </c>
      <c r="D341" s="232" t="s">
        <v>29</v>
      </c>
      <c r="E341" s="186"/>
      <c r="F341" s="184">
        <v>51.23</v>
      </c>
      <c r="G341" s="186"/>
      <c r="H341" s="186"/>
      <c r="I341" s="186"/>
      <c r="J341" s="186"/>
      <c r="K341" s="186"/>
      <c r="L341" s="186"/>
      <c r="M341" s="186"/>
      <c r="N341" s="210"/>
      <c r="O341" s="186"/>
      <c r="P341" s="186"/>
      <c r="Q341" s="186"/>
      <c r="R341" s="45">
        <f t="shared" si="18"/>
        <v>51.23</v>
      </c>
      <c r="S341" s="304">
        <f t="shared" si="19"/>
        <v>1</v>
      </c>
      <c r="T341" s="304"/>
      <c r="U341" s="308">
        <f t="shared" si="17"/>
        <v>-1121.75</v>
      </c>
    </row>
    <row r="342" spans="1:21" ht="12.75">
      <c r="A342" s="59">
        <v>337</v>
      </c>
      <c r="B342" s="302"/>
      <c r="C342" s="232" t="s">
        <v>318</v>
      </c>
      <c r="D342" s="232" t="s">
        <v>65</v>
      </c>
      <c r="E342" s="186"/>
      <c r="F342" s="184"/>
      <c r="G342" s="186"/>
      <c r="H342" s="186"/>
      <c r="I342" s="186"/>
      <c r="J342" s="186"/>
      <c r="K342" s="186"/>
      <c r="L342" s="186"/>
      <c r="M342" s="186"/>
      <c r="N342" s="210"/>
      <c r="O342" s="186"/>
      <c r="P342" s="186">
        <v>51</v>
      </c>
      <c r="Q342" s="186"/>
      <c r="R342" s="45">
        <f t="shared" si="18"/>
        <v>51</v>
      </c>
      <c r="S342" s="304">
        <f t="shared" si="19"/>
        <v>1</v>
      </c>
      <c r="T342" s="304"/>
      <c r="U342" s="308">
        <f t="shared" si="17"/>
        <v>-1121.98</v>
      </c>
    </row>
    <row r="343" spans="1:21" ht="12.75">
      <c r="A343" s="59">
        <v>338</v>
      </c>
      <c r="B343" s="302">
        <v>330</v>
      </c>
      <c r="C343" s="294" t="s">
        <v>34</v>
      </c>
      <c r="D343" s="294" t="s">
        <v>496</v>
      </c>
      <c r="E343" s="186"/>
      <c r="F343" s="184"/>
      <c r="G343" s="186"/>
      <c r="H343" s="186"/>
      <c r="I343" s="186"/>
      <c r="J343" s="186">
        <v>50.09</v>
      </c>
      <c r="K343" s="186"/>
      <c r="L343" s="186"/>
      <c r="M343" s="186"/>
      <c r="N343" s="210"/>
      <c r="O343" s="186"/>
      <c r="P343" s="186"/>
      <c r="Q343" s="186"/>
      <c r="R343" s="45">
        <f t="shared" si="18"/>
        <v>50.09</v>
      </c>
      <c r="S343" s="304">
        <f t="shared" si="19"/>
        <v>1</v>
      </c>
      <c r="T343" s="304"/>
      <c r="U343" s="308">
        <f t="shared" si="17"/>
        <v>-1122.89</v>
      </c>
    </row>
    <row r="344" spans="1:21" ht="12.75">
      <c r="A344" s="59">
        <v>339</v>
      </c>
      <c r="B344" s="302">
        <v>331</v>
      </c>
      <c r="C344" s="232" t="s">
        <v>414</v>
      </c>
      <c r="D344" s="232" t="s">
        <v>417</v>
      </c>
      <c r="E344" s="186"/>
      <c r="F344" s="184">
        <v>49.83</v>
      </c>
      <c r="G344" s="186"/>
      <c r="H344" s="186"/>
      <c r="I344" s="186"/>
      <c r="J344" s="186"/>
      <c r="K344" s="186"/>
      <c r="L344" s="186"/>
      <c r="M344" s="186"/>
      <c r="N344" s="210"/>
      <c r="O344" s="186"/>
      <c r="P344" s="186"/>
      <c r="Q344" s="186"/>
      <c r="R344" s="45">
        <f t="shared" si="18"/>
        <v>49.83</v>
      </c>
      <c r="S344" s="304">
        <f t="shared" si="19"/>
        <v>1</v>
      </c>
      <c r="T344" s="304"/>
      <c r="U344" s="308">
        <f t="shared" si="17"/>
        <v>-1123.15</v>
      </c>
    </row>
    <row r="345" spans="1:21" ht="12.75">
      <c r="A345" s="59">
        <v>340</v>
      </c>
      <c r="B345" s="302"/>
      <c r="C345" s="294" t="s">
        <v>627</v>
      </c>
      <c r="D345" s="294" t="s">
        <v>292</v>
      </c>
      <c r="E345" s="186"/>
      <c r="F345" s="184"/>
      <c r="G345" s="186"/>
      <c r="H345" s="186"/>
      <c r="I345" s="186"/>
      <c r="J345" s="186"/>
      <c r="K345" s="186"/>
      <c r="L345" s="186"/>
      <c r="M345" s="186"/>
      <c r="N345" s="210"/>
      <c r="O345" s="186"/>
      <c r="P345" s="186">
        <v>43.86</v>
      </c>
      <c r="Q345" s="186"/>
      <c r="R345" s="45">
        <f t="shared" si="18"/>
        <v>43.86</v>
      </c>
      <c r="S345" s="304">
        <f t="shared" si="19"/>
        <v>1</v>
      </c>
      <c r="T345" s="304"/>
      <c r="U345" s="308">
        <f t="shared" si="17"/>
        <v>-1129.1200000000001</v>
      </c>
    </row>
    <row r="346" spans="1:21" ht="12.75">
      <c r="A346" s="59">
        <v>341</v>
      </c>
      <c r="B346" s="302">
        <v>335</v>
      </c>
      <c r="C346" s="232" t="s">
        <v>414</v>
      </c>
      <c r="D346" s="232" t="s">
        <v>69</v>
      </c>
      <c r="E346" s="186"/>
      <c r="F346" s="184">
        <v>40.91</v>
      </c>
      <c r="G346" s="186"/>
      <c r="H346" s="186"/>
      <c r="I346" s="186"/>
      <c r="J346" s="186"/>
      <c r="K346" s="186"/>
      <c r="L346" s="186"/>
      <c r="M346" s="186"/>
      <c r="N346" s="210"/>
      <c r="O346" s="186"/>
      <c r="P346" s="186"/>
      <c r="Q346" s="186"/>
      <c r="R346" s="45">
        <f t="shared" si="18"/>
        <v>40.91</v>
      </c>
      <c r="S346" s="304">
        <f t="shared" si="19"/>
        <v>1</v>
      </c>
      <c r="T346" s="304"/>
      <c r="U346" s="308">
        <f t="shared" si="17"/>
        <v>-1132.07</v>
      </c>
    </row>
    <row r="347" spans="1:21" ht="12.75">
      <c r="A347" s="59">
        <v>342</v>
      </c>
      <c r="B347" s="302">
        <v>336</v>
      </c>
      <c r="C347" s="232" t="s">
        <v>428</v>
      </c>
      <c r="D347" s="232" t="s">
        <v>85</v>
      </c>
      <c r="E347" s="186"/>
      <c r="F347" s="184"/>
      <c r="G347" s="186"/>
      <c r="H347" s="186"/>
      <c r="I347" s="186"/>
      <c r="J347" s="186"/>
      <c r="K347" s="186"/>
      <c r="L347" s="186"/>
      <c r="M347" s="186"/>
      <c r="N347" s="210"/>
      <c r="O347" s="186"/>
      <c r="P347" s="186"/>
      <c r="Q347" s="186">
        <v>39.75</v>
      </c>
      <c r="R347" s="45">
        <f t="shared" si="18"/>
        <v>39.75</v>
      </c>
      <c r="S347" s="304">
        <f t="shared" si="19"/>
        <v>1</v>
      </c>
      <c r="T347" s="304"/>
      <c r="U347" s="308">
        <f t="shared" si="17"/>
        <v>-1133.23</v>
      </c>
    </row>
    <row r="348" spans="1:21" ht="12.75">
      <c r="A348" s="59">
        <v>343</v>
      </c>
      <c r="B348" s="302">
        <v>337</v>
      </c>
      <c r="C348" s="294" t="s">
        <v>400</v>
      </c>
      <c r="D348" s="294" t="s">
        <v>67</v>
      </c>
      <c r="E348" s="186">
        <v>39.28</v>
      </c>
      <c r="F348" s="184"/>
      <c r="G348" s="186"/>
      <c r="H348" s="186"/>
      <c r="I348" s="186"/>
      <c r="J348" s="186"/>
      <c r="K348" s="186"/>
      <c r="L348" s="186"/>
      <c r="M348" s="186"/>
      <c r="N348" s="210"/>
      <c r="O348" s="186"/>
      <c r="P348" s="186"/>
      <c r="Q348" s="186"/>
      <c r="R348" s="45">
        <f t="shared" si="18"/>
        <v>39.28</v>
      </c>
      <c r="S348" s="304">
        <f t="shared" si="19"/>
        <v>1</v>
      </c>
      <c r="T348" s="304"/>
      <c r="U348" s="308">
        <f t="shared" si="17"/>
        <v>-1133.7</v>
      </c>
    </row>
    <row r="349" spans="1:21" ht="12.75">
      <c r="A349" s="59">
        <v>344</v>
      </c>
      <c r="B349" s="302">
        <v>338</v>
      </c>
      <c r="C349" s="232" t="s">
        <v>565</v>
      </c>
      <c r="D349" s="232" t="s">
        <v>566</v>
      </c>
      <c r="E349" s="186"/>
      <c r="F349" s="184"/>
      <c r="G349" s="186"/>
      <c r="H349" s="186"/>
      <c r="I349" s="186"/>
      <c r="J349" s="186"/>
      <c r="K349" s="186"/>
      <c r="L349" s="186"/>
      <c r="M349" s="186"/>
      <c r="N349" s="210">
        <v>39.07</v>
      </c>
      <c r="O349" s="186"/>
      <c r="P349" s="186"/>
      <c r="Q349" s="186"/>
      <c r="R349" s="45">
        <f t="shared" si="18"/>
        <v>39.07</v>
      </c>
      <c r="S349" s="304">
        <f t="shared" si="19"/>
        <v>1</v>
      </c>
      <c r="T349" s="304"/>
      <c r="U349" s="308">
        <f t="shared" si="17"/>
        <v>-1133.91</v>
      </c>
    </row>
    <row r="350" spans="1:21" ht="12.75">
      <c r="A350" s="59">
        <v>345</v>
      </c>
      <c r="B350" s="302"/>
      <c r="C350" s="294" t="s">
        <v>632</v>
      </c>
      <c r="D350" s="294" t="s">
        <v>43</v>
      </c>
      <c r="E350" s="186"/>
      <c r="F350" s="184"/>
      <c r="G350" s="186"/>
      <c r="H350" s="186"/>
      <c r="I350" s="186"/>
      <c r="J350" s="186"/>
      <c r="K350" s="186"/>
      <c r="L350" s="186"/>
      <c r="M350" s="186"/>
      <c r="N350" s="210"/>
      <c r="O350" s="186"/>
      <c r="P350" s="186">
        <v>36.71</v>
      </c>
      <c r="Q350" s="186"/>
      <c r="R350" s="45">
        <f t="shared" si="18"/>
        <v>36.71</v>
      </c>
      <c r="S350" s="304">
        <f t="shared" si="19"/>
        <v>1</v>
      </c>
      <c r="T350" s="304"/>
      <c r="U350" s="308">
        <f t="shared" si="17"/>
        <v>-1136.27</v>
      </c>
    </row>
    <row r="351" spans="1:21" ht="12.75">
      <c r="A351" s="59">
        <v>346</v>
      </c>
      <c r="B351" s="302">
        <v>339</v>
      </c>
      <c r="C351" s="232" t="s">
        <v>314</v>
      </c>
      <c r="D351" s="232" t="s">
        <v>433</v>
      </c>
      <c r="E351" s="186"/>
      <c r="F351" s="184">
        <v>29.64</v>
      </c>
      <c r="G351" s="186"/>
      <c r="H351" s="186"/>
      <c r="I351" s="186"/>
      <c r="J351" s="186"/>
      <c r="K351" s="186"/>
      <c r="L351" s="186"/>
      <c r="M351" s="186"/>
      <c r="N351" s="210"/>
      <c r="O351" s="186"/>
      <c r="P351" s="186"/>
      <c r="Q351" s="186"/>
      <c r="R351" s="45">
        <f t="shared" si="18"/>
        <v>29.64</v>
      </c>
      <c r="S351" s="304">
        <f t="shared" si="19"/>
        <v>1</v>
      </c>
      <c r="T351" s="304"/>
      <c r="U351" s="308">
        <f t="shared" si="17"/>
        <v>-1143.34</v>
      </c>
    </row>
    <row r="352" spans="1:21" ht="12.75">
      <c r="A352" s="59">
        <v>347</v>
      </c>
      <c r="B352" s="302">
        <v>340</v>
      </c>
      <c r="C352" s="294" t="s">
        <v>420</v>
      </c>
      <c r="D352" s="294" t="s">
        <v>312</v>
      </c>
      <c r="E352" s="186"/>
      <c r="F352" s="184">
        <v>24</v>
      </c>
      <c r="G352" s="186"/>
      <c r="H352" s="186"/>
      <c r="I352" s="186"/>
      <c r="J352" s="186"/>
      <c r="K352" s="186"/>
      <c r="L352" s="186"/>
      <c r="M352" s="186"/>
      <c r="N352" s="210"/>
      <c r="O352" s="186"/>
      <c r="P352" s="186"/>
      <c r="Q352" s="186"/>
      <c r="R352" s="45">
        <f t="shared" si="18"/>
        <v>24</v>
      </c>
      <c r="S352" s="304">
        <f t="shared" si="19"/>
        <v>1</v>
      </c>
      <c r="T352" s="304"/>
      <c r="U352" s="308">
        <f t="shared" si="17"/>
        <v>-1148.98</v>
      </c>
    </row>
    <row r="353" spans="1:21" ht="12.75">
      <c r="A353" s="59">
        <v>348</v>
      </c>
      <c r="B353" s="302">
        <v>341</v>
      </c>
      <c r="C353" s="232" t="s">
        <v>463</v>
      </c>
      <c r="D353" s="232" t="s">
        <v>85</v>
      </c>
      <c r="E353" s="186"/>
      <c r="F353" s="184"/>
      <c r="G353" s="186"/>
      <c r="H353" s="186">
        <v>0</v>
      </c>
      <c r="I353" s="186"/>
      <c r="J353" s="186"/>
      <c r="K353" s="186"/>
      <c r="L353" s="186"/>
      <c r="M353" s="186"/>
      <c r="N353" s="210"/>
      <c r="O353" s="186"/>
      <c r="P353" s="186">
        <v>19.57</v>
      </c>
      <c r="Q353" s="186"/>
      <c r="R353" s="45">
        <f t="shared" si="18"/>
        <v>19.57</v>
      </c>
      <c r="S353" s="304">
        <f t="shared" si="19"/>
        <v>2</v>
      </c>
      <c r="T353" s="304"/>
      <c r="U353" s="308">
        <f t="shared" si="17"/>
        <v>-1153.41</v>
      </c>
    </row>
    <row r="354" spans="1:21" ht="12.75">
      <c r="A354" s="59">
        <v>349</v>
      </c>
      <c r="B354" s="302"/>
      <c r="C354" s="232" t="s">
        <v>559</v>
      </c>
      <c r="D354" s="232" t="s">
        <v>120</v>
      </c>
      <c r="E354" s="186"/>
      <c r="F354" s="184"/>
      <c r="G354" s="186"/>
      <c r="H354" s="186"/>
      <c r="I354" s="186"/>
      <c r="J354" s="186"/>
      <c r="K354" s="186"/>
      <c r="L354" s="186"/>
      <c r="M354" s="186"/>
      <c r="N354" s="210"/>
      <c r="O354" s="186"/>
      <c r="P354" s="186">
        <v>15.29</v>
      </c>
      <c r="Q354" s="186"/>
      <c r="R354" s="45">
        <f t="shared" si="18"/>
        <v>15.29</v>
      </c>
      <c r="S354" s="304">
        <f t="shared" si="19"/>
        <v>1</v>
      </c>
      <c r="T354" s="304"/>
      <c r="U354" s="308">
        <f t="shared" si="17"/>
        <v>-1157.69</v>
      </c>
    </row>
    <row r="355" spans="1:21" ht="12.75">
      <c r="A355" s="59">
        <v>350</v>
      </c>
      <c r="B355" s="302"/>
      <c r="C355" s="294" t="s">
        <v>639</v>
      </c>
      <c r="D355" s="294" t="s">
        <v>238</v>
      </c>
      <c r="E355" s="186"/>
      <c r="F355" s="184"/>
      <c r="G355" s="186"/>
      <c r="H355" s="186"/>
      <c r="I355" s="186"/>
      <c r="J355" s="186"/>
      <c r="K355" s="186"/>
      <c r="L355" s="186"/>
      <c r="M355" s="186"/>
      <c r="N355" s="210"/>
      <c r="O355" s="186"/>
      <c r="P355" s="186">
        <v>1</v>
      </c>
      <c r="Q355" s="186"/>
      <c r="R355" s="45">
        <f t="shared" si="18"/>
        <v>1</v>
      </c>
      <c r="S355" s="304">
        <f t="shared" si="19"/>
        <v>1</v>
      </c>
      <c r="T355" s="304"/>
      <c r="U355" s="308">
        <f t="shared" si="17"/>
        <v>-1171.98</v>
      </c>
    </row>
    <row r="356" spans="1:21" ht="12.75">
      <c r="A356" s="59">
        <v>351</v>
      </c>
      <c r="B356" s="302">
        <v>342</v>
      </c>
      <c r="C356" s="294" t="s">
        <v>41</v>
      </c>
      <c r="D356" s="294" t="s">
        <v>12</v>
      </c>
      <c r="E356" s="186">
        <v>0</v>
      </c>
      <c r="F356" s="184"/>
      <c r="G356" s="186"/>
      <c r="H356" s="186"/>
      <c r="I356" s="186"/>
      <c r="J356" s="186"/>
      <c r="K356" s="186"/>
      <c r="L356" s="186"/>
      <c r="M356" s="186"/>
      <c r="N356" s="210"/>
      <c r="O356" s="186"/>
      <c r="P356" s="186"/>
      <c r="Q356" s="186"/>
      <c r="R356" s="45">
        <f t="shared" si="18"/>
        <v>0</v>
      </c>
      <c r="S356" s="304">
        <f t="shared" si="19"/>
        <v>1</v>
      </c>
      <c r="T356" s="304"/>
      <c r="U356" s="308">
        <f t="shared" si="17"/>
        <v>-1172.98</v>
      </c>
    </row>
    <row r="357" spans="1:21" ht="12.75">
      <c r="A357" s="217"/>
      <c r="B357" s="303"/>
      <c r="C357" s="218"/>
      <c r="D357" s="218"/>
      <c r="E357" s="219"/>
      <c r="F357" s="219"/>
      <c r="G357" s="219"/>
      <c r="H357" s="219"/>
      <c r="I357" s="219"/>
      <c r="J357" s="219"/>
      <c r="K357" s="219"/>
      <c r="L357" s="219"/>
      <c r="M357" s="219"/>
      <c r="N357" s="220"/>
      <c r="O357" s="219"/>
      <c r="P357" s="219"/>
      <c r="Q357" s="219"/>
      <c r="R357" s="221"/>
      <c r="S357" s="306"/>
      <c r="T357" s="306"/>
      <c r="U357" s="300"/>
    </row>
    <row r="358" spans="1:21" ht="12.75">
      <c r="A358" s="217"/>
      <c r="B358" s="303"/>
      <c r="C358" s="222"/>
      <c r="D358" s="222"/>
      <c r="E358" s="219"/>
      <c r="F358" s="219"/>
      <c r="G358" s="219"/>
      <c r="H358" s="219"/>
      <c r="I358" s="219"/>
      <c r="J358" s="219"/>
      <c r="K358" s="219"/>
      <c r="L358" s="219"/>
      <c r="M358" s="219"/>
      <c r="N358" s="220"/>
      <c r="O358" s="219"/>
      <c r="P358" s="219"/>
      <c r="Q358" s="219"/>
      <c r="R358" s="221"/>
      <c r="S358" s="306"/>
      <c r="T358" s="306"/>
      <c r="U358" s="300"/>
    </row>
    <row r="359" spans="1:21" ht="12.75">
      <c r="A359" s="217"/>
      <c r="B359" s="303"/>
      <c r="C359" s="218"/>
      <c r="D359" s="218"/>
      <c r="E359" s="219"/>
      <c r="F359" s="219"/>
      <c r="G359" s="219"/>
      <c r="H359" s="219"/>
      <c r="I359" s="219"/>
      <c r="J359" s="219"/>
      <c r="K359" s="219"/>
      <c r="L359" s="219"/>
      <c r="M359" s="219"/>
      <c r="N359" s="220"/>
      <c r="O359" s="219"/>
      <c r="P359" s="219"/>
      <c r="Q359" s="219"/>
      <c r="R359" s="221"/>
      <c r="S359" s="306"/>
      <c r="T359" s="306"/>
      <c r="U359" s="300"/>
    </row>
    <row r="360" spans="1:21" ht="12.75">
      <c r="A360" s="217"/>
      <c r="B360" s="303"/>
      <c r="C360" s="218"/>
      <c r="D360" s="218"/>
      <c r="E360" s="219"/>
      <c r="F360" s="219"/>
      <c r="G360" s="219"/>
      <c r="H360" s="219"/>
      <c r="I360" s="219"/>
      <c r="J360" s="219"/>
      <c r="K360" s="219"/>
      <c r="L360" s="219"/>
      <c r="M360" s="219"/>
      <c r="N360" s="220"/>
      <c r="O360" s="219"/>
      <c r="P360" s="219"/>
      <c r="Q360" s="219"/>
      <c r="R360" s="221"/>
      <c r="S360" s="306"/>
      <c r="T360" s="306"/>
      <c r="U360" s="300"/>
    </row>
    <row r="361" spans="1:21" ht="12.75">
      <c r="A361" s="217"/>
      <c r="B361" s="303"/>
      <c r="C361" s="218"/>
      <c r="D361" s="218"/>
      <c r="E361" s="219"/>
      <c r="F361" s="219"/>
      <c r="G361" s="219"/>
      <c r="H361" s="219"/>
      <c r="I361" s="219"/>
      <c r="J361" s="219"/>
      <c r="K361" s="219"/>
      <c r="L361" s="219"/>
      <c r="M361" s="219"/>
      <c r="N361" s="220"/>
      <c r="O361" s="219"/>
      <c r="P361" s="219"/>
      <c r="Q361" s="219"/>
      <c r="R361" s="221"/>
      <c r="S361" s="306"/>
      <c r="T361" s="306"/>
      <c r="U361" s="300"/>
    </row>
    <row r="362" spans="1:21" ht="12.75">
      <c r="A362" s="217"/>
      <c r="B362" s="303"/>
      <c r="C362" s="218"/>
      <c r="D362" s="218"/>
      <c r="E362" s="219"/>
      <c r="F362" s="219"/>
      <c r="G362" s="219"/>
      <c r="H362" s="219"/>
      <c r="I362" s="219"/>
      <c r="J362" s="219"/>
      <c r="K362" s="219"/>
      <c r="L362" s="219"/>
      <c r="M362" s="219"/>
      <c r="N362" s="220"/>
      <c r="O362" s="219"/>
      <c r="P362" s="219"/>
      <c r="Q362" s="219"/>
      <c r="R362" s="221"/>
      <c r="S362" s="306"/>
      <c r="T362" s="306"/>
      <c r="U362" s="300"/>
    </row>
    <row r="363" spans="1:21" ht="12.75">
      <c r="A363" s="217"/>
      <c r="B363" s="303"/>
      <c r="C363" s="218"/>
      <c r="D363" s="218"/>
      <c r="E363" s="219"/>
      <c r="F363" s="219"/>
      <c r="G363" s="219"/>
      <c r="H363" s="219"/>
      <c r="I363" s="219"/>
      <c r="J363" s="219"/>
      <c r="K363" s="219"/>
      <c r="L363" s="219"/>
      <c r="M363" s="219"/>
      <c r="N363" s="220"/>
      <c r="O363" s="219"/>
      <c r="P363" s="219"/>
      <c r="Q363" s="219"/>
      <c r="R363" s="221"/>
      <c r="S363" s="306"/>
      <c r="T363" s="306"/>
      <c r="U363" s="300"/>
    </row>
    <row r="364" spans="1:21" ht="12.75">
      <c r="A364" s="217"/>
      <c r="B364" s="303"/>
      <c r="C364" s="218"/>
      <c r="D364" s="218"/>
      <c r="E364" s="219"/>
      <c r="F364" s="219"/>
      <c r="G364" s="219"/>
      <c r="H364" s="219"/>
      <c r="I364" s="219"/>
      <c r="J364" s="219"/>
      <c r="K364" s="219"/>
      <c r="L364" s="219"/>
      <c r="M364" s="219"/>
      <c r="N364" s="220"/>
      <c r="O364" s="219"/>
      <c r="P364" s="219"/>
      <c r="Q364" s="219"/>
      <c r="R364" s="221"/>
      <c r="S364" s="306"/>
      <c r="T364" s="306"/>
      <c r="U364" s="300"/>
    </row>
    <row r="365" spans="1:21" ht="12.75">
      <c r="A365" s="217"/>
      <c r="B365" s="303"/>
      <c r="C365" s="218"/>
      <c r="D365" s="218"/>
      <c r="E365" s="219"/>
      <c r="F365" s="219"/>
      <c r="G365" s="219"/>
      <c r="H365" s="219"/>
      <c r="I365" s="219"/>
      <c r="J365" s="219"/>
      <c r="K365" s="219"/>
      <c r="L365" s="219"/>
      <c r="M365" s="219"/>
      <c r="N365" s="220"/>
      <c r="O365" s="219"/>
      <c r="P365" s="219"/>
      <c r="Q365" s="219"/>
      <c r="R365" s="221"/>
      <c r="S365" s="306"/>
      <c r="T365" s="306"/>
      <c r="U365" s="300"/>
    </row>
    <row r="366" spans="1:21" ht="12.75">
      <c r="A366" s="217"/>
      <c r="B366" s="303"/>
      <c r="C366" s="218"/>
      <c r="D366" s="218"/>
      <c r="E366" s="219"/>
      <c r="F366" s="219"/>
      <c r="G366" s="219"/>
      <c r="H366" s="219"/>
      <c r="I366" s="219"/>
      <c r="J366" s="219"/>
      <c r="K366" s="219"/>
      <c r="L366" s="219"/>
      <c r="M366" s="219"/>
      <c r="N366" s="220"/>
      <c r="O366" s="219"/>
      <c r="P366" s="219"/>
      <c r="Q366" s="219"/>
      <c r="R366" s="221"/>
      <c r="S366" s="306"/>
      <c r="T366" s="306"/>
      <c r="U366" s="300"/>
    </row>
    <row r="367" spans="1:21" ht="12.75">
      <c r="A367" s="217"/>
      <c r="B367" s="303"/>
      <c r="C367" s="218"/>
      <c r="D367" s="218"/>
      <c r="E367" s="219"/>
      <c r="F367" s="219"/>
      <c r="G367" s="219"/>
      <c r="H367" s="219"/>
      <c r="I367" s="219"/>
      <c r="J367" s="219"/>
      <c r="K367" s="219"/>
      <c r="L367" s="219"/>
      <c r="M367" s="219"/>
      <c r="N367" s="220"/>
      <c r="O367" s="219"/>
      <c r="P367" s="219"/>
      <c r="Q367" s="219"/>
      <c r="R367" s="221"/>
      <c r="S367" s="306"/>
      <c r="T367" s="306"/>
      <c r="U367" s="300"/>
    </row>
    <row r="368" spans="1:21" ht="12.75">
      <c r="A368" s="217"/>
      <c r="B368" s="303"/>
      <c r="C368" s="218"/>
      <c r="D368" s="218"/>
      <c r="E368" s="219"/>
      <c r="F368" s="219"/>
      <c r="G368" s="219"/>
      <c r="H368" s="219"/>
      <c r="I368" s="219"/>
      <c r="J368" s="219"/>
      <c r="K368" s="219"/>
      <c r="L368" s="219"/>
      <c r="M368" s="219"/>
      <c r="N368" s="220"/>
      <c r="O368" s="219"/>
      <c r="P368" s="219"/>
      <c r="Q368" s="219"/>
      <c r="R368" s="221"/>
      <c r="S368" s="306"/>
      <c r="T368" s="306"/>
      <c r="U368" s="300"/>
    </row>
    <row r="369" spans="1:21" ht="12.75">
      <c r="A369" s="217"/>
      <c r="B369" s="303"/>
      <c r="C369" s="218"/>
      <c r="D369" s="218"/>
      <c r="E369" s="219"/>
      <c r="F369" s="219"/>
      <c r="G369" s="219"/>
      <c r="H369" s="219"/>
      <c r="I369" s="219"/>
      <c r="J369" s="219"/>
      <c r="K369" s="219"/>
      <c r="L369" s="219"/>
      <c r="M369" s="219"/>
      <c r="N369" s="220"/>
      <c r="O369" s="219"/>
      <c r="P369" s="219"/>
      <c r="Q369" s="219"/>
      <c r="R369" s="221"/>
      <c r="S369" s="306"/>
      <c r="T369" s="306"/>
      <c r="U369" s="300"/>
    </row>
    <row r="370" spans="1:21" ht="12.75">
      <c r="A370" s="217"/>
      <c r="B370" s="303"/>
      <c r="C370" s="222"/>
      <c r="D370" s="222"/>
      <c r="E370" s="219"/>
      <c r="F370" s="219"/>
      <c r="G370" s="219"/>
      <c r="H370" s="219"/>
      <c r="I370" s="219"/>
      <c r="J370" s="219"/>
      <c r="K370" s="219"/>
      <c r="L370" s="219"/>
      <c r="M370" s="219"/>
      <c r="N370" s="220"/>
      <c r="O370" s="219"/>
      <c r="P370" s="219"/>
      <c r="Q370" s="219"/>
      <c r="R370" s="221"/>
      <c r="S370" s="306"/>
      <c r="T370" s="306"/>
      <c r="U370" s="300"/>
    </row>
    <row r="371" spans="1:21" ht="12.75">
      <c r="A371" s="217"/>
      <c r="B371" s="303"/>
      <c r="C371" s="222"/>
      <c r="D371" s="222"/>
      <c r="E371" s="219"/>
      <c r="F371" s="219"/>
      <c r="G371" s="219"/>
      <c r="H371" s="219"/>
      <c r="I371" s="219"/>
      <c r="J371" s="219"/>
      <c r="K371" s="219"/>
      <c r="L371" s="219"/>
      <c r="M371" s="219"/>
      <c r="N371" s="220"/>
      <c r="O371" s="219"/>
      <c r="P371" s="219"/>
      <c r="Q371" s="219"/>
      <c r="R371" s="221"/>
      <c r="S371" s="306"/>
      <c r="T371" s="306"/>
      <c r="U371" s="300"/>
    </row>
    <row r="372" spans="1:21" ht="12.75">
      <c r="A372" s="217"/>
      <c r="B372" s="303"/>
      <c r="C372" s="218"/>
      <c r="D372" s="218"/>
      <c r="E372" s="219"/>
      <c r="F372" s="219"/>
      <c r="G372" s="219"/>
      <c r="H372" s="219"/>
      <c r="I372" s="219"/>
      <c r="J372" s="219"/>
      <c r="K372" s="219"/>
      <c r="L372" s="219"/>
      <c r="M372" s="219"/>
      <c r="N372" s="220"/>
      <c r="O372" s="219"/>
      <c r="P372" s="219"/>
      <c r="Q372" s="219"/>
      <c r="R372" s="221"/>
      <c r="S372" s="306"/>
      <c r="T372" s="306"/>
      <c r="U372" s="300"/>
    </row>
    <row r="373" spans="1:21" ht="12.75">
      <c r="A373" s="217"/>
      <c r="B373" s="303"/>
      <c r="C373" s="218"/>
      <c r="D373" s="218"/>
      <c r="E373" s="219"/>
      <c r="F373" s="219"/>
      <c r="G373" s="219"/>
      <c r="H373" s="219"/>
      <c r="I373" s="219"/>
      <c r="J373" s="219"/>
      <c r="K373" s="219"/>
      <c r="L373" s="219"/>
      <c r="M373" s="219"/>
      <c r="N373" s="220"/>
      <c r="O373" s="219"/>
      <c r="P373" s="219"/>
      <c r="Q373" s="219"/>
      <c r="R373" s="221"/>
      <c r="S373" s="306"/>
      <c r="T373" s="306"/>
      <c r="U373" s="300"/>
    </row>
    <row r="374" spans="1:21" ht="12.75">
      <c r="A374" s="217"/>
      <c r="B374" s="303"/>
      <c r="C374" s="218"/>
      <c r="D374" s="218"/>
      <c r="E374" s="219"/>
      <c r="F374" s="219"/>
      <c r="G374" s="219"/>
      <c r="H374" s="219"/>
      <c r="I374" s="219"/>
      <c r="J374" s="219"/>
      <c r="K374" s="219"/>
      <c r="L374" s="219"/>
      <c r="M374" s="219"/>
      <c r="N374" s="220"/>
      <c r="O374" s="219"/>
      <c r="P374" s="219"/>
      <c r="Q374" s="219"/>
      <c r="R374" s="221"/>
      <c r="S374" s="306"/>
      <c r="T374" s="306"/>
      <c r="U374" s="300"/>
    </row>
    <row r="375" spans="1:21" ht="12.75">
      <c r="A375" s="217"/>
      <c r="B375" s="303"/>
      <c r="C375" s="218"/>
      <c r="D375" s="218"/>
      <c r="E375" s="219"/>
      <c r="F375" s="219"/>
      <c r="G375" s="219"/>
      <c r="H375" s="219"/>
      <c r="I375" s="219"/>
      <c r="J375" s="219"/>
      <c r="K375" s="219"/>
      <c r="L375" s="219"/>
      <c r="M375" s="219"/>
      <c r="N375" s="220"/>
      <c r="O375" s="219"/>
      <c r="P375" s="219"/>
      <c r="Q375" s="219"/>
      <c r="R375" s="221"/>
      <c r="S375" s="306"/>
      <c r="T375" s="306"/>
      <c r="U375" s="300"/>
    </row>
    <row r="376" spans="1:21" ht="12.75">
      <c r="A376" s="217"/>
      <c r="B376" s="303"/>
      <c r="C376" s="222"/>
      <c r="D376" s="222"/>
      <c r="E376" s="219"/>
      <c r="F376" s="219"/>
      <c r="G376" s="219"/>
      <c r="H376" s="219"/>
      <c r="I376" s="219"/>
      <c r="J376" s="219"/>
      <c r="K376" s="219"/>
      <c r="L376" s="219"/>
      <c r="M376" s="219"/>
      <c r="N376" s="220"/>
      <c r="O376" s="219"/>
      <c r="P376" s="219"/>
      <c r="Q376" s="219"/>
      <c r="R376" s="221"/>
      <c r="S376" s="306"/>
      <c r="T376" s="306"/>
      <c r="U376" s="300"/>
    </row>
    <row r="377" spans="1:21" ht="12.75">
      <c r="A377" s="217"/>
      <c r="B377" s="303"/>
      <c r="C377" s="218"/>
      <c r="D377" s="218"/>
      <c r="E377" s="219"/>
      <c r="F377" s="219"/>
      <c r="G377" s="219"/>
      <c r="H377" s="219"/>
      <c r="I377" s="219"/>
      <c r="J377" s="219"/>
      <c r="K377" s="219"/>
      <c r="L377" s="219"/>
      <c r="M377" s="219"/>
      <c r="N377" s="220"/>
      <c r="O377" s="219"/>
      <c r="P377" s="219"/>
      <c r="Q377" s="219"/>
      <c r="R377" s="221"/>
      <c r="S377" s="306"/>
      <c r="T377" s="306"/>
      <c r="U377" s="300"/>
    </row>
    <row r="378" spans="1:21" ht="12.75">
      <c r="A378" s="217"/>
      <c r="B378" s="303"/>
      <c r="C378" s="218"/>
      <c r="D378" s="218"/>
      <c r="E378" s="219"/>
      <c r="F378" s="219"/>
      <c r="G378" s="219"/>
      <c r="H378" s="219"/>
      <c r="I378" s="219"/>
      <c r="J378" s="219"/>
      <c r="K378" s="219"/>
      <c r="L378" s="219"/>
      <c r="M378" s="219"/>
      <c r="N378" s="220"/>
      <c r="O378" s="219"/>
      <c r="P378" s="219"/>
      <c r="Q378" s="219"/>
      <c r="R378" s="221"/>
      <c r="S378" s="306"/>
      <c r="T378" s="306"/>
      <c r="U378" s="300"/>
    </row>
    <row r="379" spans="1:21" ht="12.75">
      <c r="A379" s="217"/>
      <c r="B379" s="303"/>
      <c r="C379" s="218"/>
      <c r="D379" s="218"/>
      <c r="E379" s="219"/>
      <c r="F379" s="219"/>
      <c r="G379" s="219"/>
      <c r="H379" s="219"/>
      <c r="I379" s="219"/>
      <c r="J379" s="219"/>
      <c r="K379" s="219"/>
      <c r="L379" s="219"/>
      <c r="M379" s="219"/>
      <c r="N379" s="220"/>
      <c r="O379" s="219"/>
      <c r="P379" s="219"/>
      <c r="Q379" s="219"/>
      <c r="R379" s="221"/>
      <c r="S379" s="306"/>
      <c r="T379" s="306"/>
      <c r="U379" s="300"/>
    </row>
    <row r="380" spans="1:21" ht="12.75">
      <c r="A380" s="217"/>
      <c r="B380" s="303"/>
      <c r="C380" s="218"/>
      <c r="D380" s="218"/>
      <c r="E380" s="219"/>
      <c r="F380" s="219"/>
      <c r="G380" s="219"/>
      <c r="H380" s="219"/>
      <c r="I380" s="219"/>
      <c r="J380" s="219"/>
      <c r="K380" s="219"/>
      <c r="L380" s="219"/>
      <c r="M380" s="219"/>
      <c r="N380" s="220"/>
      <c r="O380" s="219"/>
      <c r="P380" s="219"/>
      <c r="Q380" s="219"/>
      <c r="R380" s="221"/>
      <c r="S380" s="306"/>
      <c r="T380" s="306"/>
      <c r="U380" s="300"/>
    </row>
    <row r="381" spans="1:21" ht="12.75">
      <c r="A381" s="217"/>
      <c r="B381" s="303"/>
      <c r="C381" s="218"/>
      <c r="D381" s="218"/>
      <c r="E381" s="219"/>
      <c r="F381" s="219"/>
      <c r="G381" s="219"/>
      <c r="H381" s="219"/>
      <c r="I381" s="219"/>
      <c r="J381" s="219"/>
      <c r="K381" s="219"/>
      <c r="L381" s="219"/>
      <c r="M381" s="219"/>
      <c r="N381" s="220"/>
      <c r="O381" s="219"/>
      <c r="P381" s="219"/>
      <c r="Q381" s="219"/>
      <c r="R381" s="221"/>
      <c r="S381" s="306"/>
      <c r="T381" s="306"/>
      <c r="U381" s="300"/>
    </row>
    <row r="382" spans="1:21" ht="12.75">
      <c r="A382" s="217"/>
      <c r="B382" s="303"/>
      <c r="C382" s="218"/>
      <c r="D382" s="218"/>
      <c r="E382" s="219"/>
      <c r="F382" s="219"/>
      <c r="G382" s="219"/>
      <c r="H382" s="219"/>
      <c r="I382" s="219"/>
      <c r="J382" s="219"/>
      <c r="K382" s="219"/>
      <c r="L382" s="219"/>
      <c r="M382" s="219"/>
      <c r="N382" s="220"/>
      <c r="O382" s="219"/>
      <c r="P382" s="219"/>
      <c r="Q382" s="219"/>
      <c r="R382" s="221"/>
      <c r="S382" s="306"/>
      <c r="T382" s="306"/>
      <c r="U382" s="300"/>
    </row>
    <row r="383" spans="1:21" ht="12.75">
      <c r="A383" s="217"/>
      <c r="B383" s="303"/>
      <c r="C383" s="218"/>
      <c r="D383" s="218"/>
      <c r="E383" s="219"/>
      <c r="F383" s="219"/>
      <c r="G383" s="219"/>
      <c r="H383" s="219"/>
      <c r="I383" s="219"/>
      <c r="J383" s="219"/>
      <c r="K383" s="219"/>
      <c r="L383" s="219"/>
      <c r="M383" s="219"/>
      <c r="N383" s="220"/>
      <c r="O383" s="219"/>
      <c r="P383" s="219"/>
      <c r="Q383" s="219"/>
      <c r="R383" s="221"/>
      <c r="S383" s="306"/>
      <c r="T383" s="306"/>
      <c r="U383" s="300"/>
    </row>
    <row r="384" spans="1:21" ht="12.75">
      <c r="A384" s="217"/>
      <c r="B384" s="303"/>
      <c r="C384" s="218"/>
      <c r="D384" s="218"/>
      <c r="E384" s="219"/>
      <c r="F384" s="219"/>
      <c r="G384" s="219"/>
      <c r="H384" s="219"/>
      <c r="I384" s="219"/>
      <c r="J384" s="219"/>
      <c r="K384" s="219"/>
      <c r="L384" s="219"/>
      <c r="M384" s="219"/>
      <c r="N384" s="220"/>
      <c r="O384" s="219"/>
      <c r="P384" s="219"/>
      <c r="Q384" s="219"/>
      <c r="R384" s="221"/>
      <c r="S384" s="306"/>
      <c r="T384" s="306"/>
      <c r="U384" s="300"/>
    </row>
    <row r="385" spans="1:21" ht="12.75">
      <c r="A385" s="217"/>
      <c r="B385" s="303"/>
      <c r="C385" s="218"/>
      <c r="D385" s="218"/>
      <c r="E385" s="219"/>
      <c r="F385" s="219"/>
      <c r="G385" s="219"/>
      <c r="H385" s="219"/>
      <c r="I385" s="219"/>
      <c r="J385" s="219"/>
      <c r="K385" s="219"/>
      <c r="L385" s="219"/>
      <c r="M385" s="219"/>
      <c r="N385" s="220"/>
      <c r="O385" s="219"/>
      <c r="P385" s="219"/>
      <c r="Q385" s="219"/>
      <c r="R385" s="221"/>
      <c r="S385" s="306"/>
      <c r="T385" s="306"/>
      <c r="U385" s="300"/>
    </row>
    <row r="386" spans="1:21" ht="12.75">
      <c r="A386" s="217"/>
      <c r="B386" s="303"/>
      <c r="C386" s="218"/>
      <c r="D386" s="218"/>
      <c r="E386" s="219"/>
      <c r="F386" s="219"/>
      <c r="G386" s="219"/>
      <c r="H386" s="219"/>
      <c r="I386" s="219"/>
      <c r="J386" s="219"/>
      <c r="K386" s="219"/>
      <c r="L386" s="219"/>
      <c r="M386" s="219"/>
      <c r="N386" s="220"/>
      <c r="O386" s="219"/>
      <c r="P386" s="219"/>
      <c r="Q386" s="219"/>
      <c r="R386" s="221"/>
      <c r="S386" s="306"/>
      <c r="T386" s="306"/>
      <c r="U386" s="300"/>
    </row>
    <row r="387" spans="1:21" ht="12.75">
      <c r="A387" s="217"/>
      <c r="B387" s="303"/>
      <c r="C387" s="218"/>
      <c r="D387" s="218"/>
      <c r="E387" s="219"/>
      <c r="F387" s="219"/>
      <c r="G387" s="219"/>
      <c r="H387" s="219"/>
      <c r="I387" s="219"/>
      <c r="J387" s="219"/>
      <c r="K387" s="219"/>
      <c r="L387" s="219"/>
      <c r="M387" s="219"/>
      <c r="N387" s="220"/>
      <c r="O387" s="219"/>
      <c r="P387" s="219"/>
      <c r="Q387" s="219"/>
      <c r="R387" s="221"/>
      <c r="S387" s="306"/>
      <c r="T387" s="306"/>
      <c r="U387" s="300"/>
    </row>
    <row r="388" spans="1:21" ht="12.75">
      <c r="A388" s="217"/>
      <c r="B388" s="303"/>
      <c r="C388" s="218"/>
      <c r="D388" s="218"/>
      <c r="E388" s="219"/>
      <c r="F388" s="219"/>
      <c r="G388" s="219"/>
      <c r="H388" s="219"/>
      <c r="I388" s="219"/>
      <c r="J388" s="219"/>
      <c r="K388" s="219"/>
      <c r="L388" s="219"/>
      <c r="M388" s="219"/>
      <c r="N388" s="220"/>
      <c r="O388" s="219"/>
      <c r="P388" s="219"/>
      <c r="Q388" s="219"/>
      <c r="R388" s="221"/>
      <c r="S388" s="306"/>
      <c r="T388" s="306"/>
      <c r="U388" s="300"/>
    </row>
    <row r="389" spans="1:21" ht="12.75">
      <c r="A389" s="217"/>
      <c r="B389" s="303"/>
      <c r="C389" s="222"/>
      <c r="D389" s="222"/>
      <c r="E389" s="219"/>
      <c r="F389" s="219"/>
      <c r="G389" s="219"/>
      <c r="H389" s="219"/>
      <c r="I389" s="219"/>
      <c r="J389" s="219"/>
      <c r="K389" s="219"/>
      <c r="L389" s="219"/>
      <c r="M389" s="219"/>
      <c r="N389" s="220"/>
      <c r="O389" s="219"/>
      <c r="P389" s="219"/>
      <c r="Q389" s="219"/>
      <c r="R389" s="221"/>
      <c r="S389" s="306"/>
      <c r="T389" s="306"/>
      <c r="U389" s="300"/>
    </row>
    <row r="390" spans="1:21" ht="12.75">
      <c r="A390" s="217"/>
      <c r="B390" s="303"/>
      <c r="C390" s="222"/>
      <c r="D390" s="222"/>
      <c r="E390" s="219"/>
      <c r="F390" s="219"/>
      <c r="G390" s="219"/>
      <c r="H390" s="219"/>
      <c r="I390" s="219"/>
      <c r="J390" s="219"/>
      <c r="K390" s="219"/>
      <c r="L390" s="219"/>
      <c r="M390" s="219"/>
      <c r="N390" s="220"/>
      <c r="O390" s="219"/>
      <c r="P390" s="219"/>
      <c r="Q390" s="219"/>
      <c r="R390" s="221"/>
      <c r="S390" s="306"/>
      <c r="T390" s="306"/>
      <c r="U390" s="300"/>
    </row>
    <row r="391" spans="1:21" ht="12.75">
      <c r="A391" s="217"/>
      <c r="B391" s="303"/>
      <c r="C391" s="218"/>
      <c r="D391" s="218"/>
      <c r="E391" s="219"/>
      <c r="F391" s="219"/>
      <c r="G391" s="219"/>
      <c r="H391" s="219"/>
      <c r="I391" s="219"/>
      <c r="J391" s="219"/>
      <c r="K391" s="219"/>
      <c r="L391" s="219"/>
      <c r="M391" s="219"/>
      <c r="N391" s="220"/>
      <c r="O391" s="219"/>
      <c r="P391" s="219"/>
      <c r="Q391" s="219"/>
      <c r="R391" s="221"/>
      <c r="S391" s="306"/>
      <c r="T391" s="306"/>
      <c r="U391" s="300"/>
    </row>
    <row r="392" spans="1:21" ht="12.75">
      <c r="A392" s="217"/>
      <c r="B392" s="303"/>
      <c r="C392" s="222"/>
      <c r="D392" s="222"/>
      <c r="E392" s="219"/>
      <c r="F392" s="219"/>
      <c r="G392" s="219"/>
      <c r="H392" s="219"/>
      <c r="I392" s="219"/>
      <c r="J392" s="219"/>
      <c r="K392" s="219"/>
      <c r="L392" s="219"/>
      <c r="M392" s="219"/>
      <c r="N392" s="220"/>
      <c r="O392" s="219"/>
      <c r="P392" s="219"/>
      <c r="Q392" s="219"/>
      <c r="R392" s="221"/>
      <c r="S392" s="306"/>
      <c r="T392" s="306"/>
      <c r="U392" s="300"/>
    </row>
    <row r="393" spans="1:21" ht="12.75">
      <c r="A393" s="217"/>
      <c r="B393" s="303"/>
      <c r="C393" s="218"/>
      <c r="D393" s="218"/>
      <c r="E393" s="219"/>
      <c r="F393" s="219"/>
      <c r="G393" s="219"/>
      <c r="H393" s="219"/>
      <c r="I393" s="219"/>
      <c r="J393" s="219"/>
      <c r="K393" s="219"/>
      <c r="L393" s="219"/>
      <c r="M393" s="219"/>
      <c r="N393" s="220"/>
      <c r="O393" s="219"/>
      <c r="P393" s="219"/>
      <c r="Q393" s="219"/>
      <c r="R393" s="221"/>
      <c r="S393" s="306"/>
      <c r="T393" s="306"/>
      <c r="U393" s="300"/>
    </row>
    <row r="394" spans="1:21" ht="12.75">
      <c r="A394" s="217"/>
      <c r="B394" s="303"/>
      <c r="C394" s="222"/>
      <c r="D394" s="222"/>
      <c r="E394" s="219"/>
      <c r="F394" s="219"/>
      <c r="G394" s="219"/>
      <c r="H394" s="219"/>
      <c r="I394" s="219"/>
      <c r="J394" s="219"/>
      <c r="K394" s="219"/>
      <c r="L394" s="219"/>
      <c r="M394" s="219"/>
      <c r="N394" s="220"/>
      <c r="O394" s="219"/>
      <c r="P394" s="219"/>
      <c r="Q394" s="219"/>
      <c r="R394" s="221"/>
      <c r="S394" s="306"/>
      <c r="T394" s="306"/>
      <c r="U394" s="300"/>
    </row>
    <row r="395" spans="1:21" ht="12.75">
      <c r="A395" s="217"/>
      <c r="B395" s="303"/>
      <c r="C395" s="218"/>
      <c r="D395" s="218"/>
      <c r="E395" s="219"/>
      <c r="F395" s="219"/>
      <c r="G395" s="219"/>
      <c r="H395" s="219"/>
      <c r="I395" s="219"/>
      <c r="J395" s="219"/>
      <c r="K395" s="219"/>
      <c r="L395" s="219"/>
      <c r="M395" s="219"/>
      <c r="N395" s="220"/>
      <c r="O395" s="219"/>
      <c r="P395" s="219"/>
      <c r="Q395" s="219"/>
      <c r="R395" s="221"/>
      <c r="S395" s="306"/>
      <c r="T395" s="306"/>
      <c r="U395" s="300"/>
    </row>
    <row r="396" spans="1:21" ht="12.75">
      <c r="A396" s="217"/>
      <c r="B396" s="303"/>
      <c r="C396" s="222"/>
      <c r="D396" s="222"/>
      <c r="E396" s="219"/>
      <c r="F396" s="219"/>
      <c r="G396" s="219"/>
      <c r="H396" s="219"/>
      <c r="I396" s="219"/>
      <c r="J396" s="219"/>
      <c r="K396" s="219"/>
      <c r="L396" s="219"/>
      <c r="M396" s="219"/>
      <c r="N396" s="220"/>
      <c r="O396" s="219"/>
      <c r="P396" s="219"/>
      <c r="Q396" s="219"/>
      <c r="R396" s="221"/>
      <c r="S396" s="306"/>
      <c r="T396" s="306"/>
      <c r="U396" s="300"/>
    </row>
    <row r="397" spans="1:21" ht="12.75">
      <c r="A397" s="217"/>
      <c r="B397" s="303"/>
      <c r="C397" s="222"/>
      <c r="D397" s="222"/>
      <c r="E397" s="219"/>
      <c r="F397" s="219"/>
      <c r="G397" s="219"/>
      <c r="H397" s="219"/>
      <c r="I397" s="219"/>
      <c r="J397" s="219"/>
      <c r="K397" s="219"/>
      <c r="L397" s="219"/>
      <c r="M397" s="219"/>
      <c r="N397" s="220"/>
      <c r="O397" s="219"/>
      <c r="P397" s="219"/>
      <c r="Q397" s="219"/>
      <c r="R397" s="221"/>
      <c r="S397" s="306"/>
      <c r="T397" s="306"/>
      <c r="U397" s="300"/>
    </row>
    <row r="398" spans="1:21" ht="12.75">
      <c r="A398" s="217"/>
      <c r="B398" s="303"/>
      <c r="C398" s="218"/>
      <c r="D398" s="218"/>
      <c r="E398" s="219"/>
      <c r="F398" s="219"/>
      <c r="G398" s="219"/>
      <c r="H398" s="219"/>
      <c r="I398" s="219"/>
      <c r="J398" s="219"/>
      <c r="K398" s="219"/>
      <c r="L398" s="219"/>
      <c r="M398" s="219"/>
      <c r="N398" s="220"/>
      <c r="O398" s="219"/>
      <c r="P398" s="219"/>
      <c r="Q398" s="219"/>
      <c r="R398" s="221"/>
      <c r="S398" s="306"/>
      <c r="T398" s="306"/>
      <c r="U398" s="300"/>
    </row>
    <row r="399" spans="1:21" ht="12.75">
      <c r="A399" s="217"/>
      <c r="B399" s="303"/>
      <c r="C399" s="218"/>
      <c r="D399" s="218"/>
      <c r="E399" s="219"/>
      <c r="F399" s="219"/>
      <c r="G399" s="219"/>
      <c r="H399" s="219"/>
      <c r="I399" s="219"/>
      <c r="J399" s="219"/>
      <c r="K399" s="219"/>
      <c r="L399" s="219"/>
      <c r="M399" s="219"/>
      <c r="N399" s="220"/>
      <c r="O399" s="219"/>
      <c r="P399" s="219"/>
      <c r="Q399" s="219"/>
      <c r="R399" s="221"/>
      <c r="S399" s="306"/>
      <c r="T399" s="306"/>
      <c r="U399" s="300"/>
    </row>
    <row r="400" spans="1:21" ht="12.75">
      <c r="A400" s="217"/>
      <c r="B400" s="303"/>
      <c r="C400" s="218"/>
      <c r="D400" s="218"/>
      <c r="E400" s="219"/>
      <c r="F400" s="219"/>
      <c r="G400" s="219"/>
      <c r="H400" s="219"/>
      <c r="I400" s="219"/>
      <c r="J400" s="219"/>
      <c r="K400" s="219"/>
      <c r="L400" s="219"/>
      <c r="M400" s="219"/>
      <c r="N400" s="220"/>
      <c r="O400" s="219"/>
      <c r="P400" s="219"/>
      <c r="Q400" s="219"/>
      <c r="R400" s="221"/>
      <c r="S400" s="306"/>
      <c r="T400" s="306"/>
      <c r="U400" s="300"/>
    </row>
    <row r="401" spans="1:21" ht="12.75">
      <c r="A401" s="217"/>
      <c r="B401" s="303"/>
      <c r="C401" s="222"/>
      <c r="D401" s="222"/>
      <c r="E401" s="219"/>
      <c r="F401" s="219"/>
      <c r="G401" s="219"/>
      <c r="H401" s="219"/>
      <c r="I401" s="219"/>
      <c r="J401" s="219"/>
      <c r="K401" s="219"/>
      <c r="L401" s="219"/>
      <c r="M401" s="219"/>
      <c r="N401" s="220"/>
      <c r="O401" s="219"/>
      <c r="P401" s="219"/>
      <c r="Q401" s="219"/>
      <c r="R401" s="221"/>
      <c r="S401" s="306"/>
      <c r="T401" s="306"/>
      <c r="U401" s="300"/>
    </row>
    <row r="402" spans="1:21" ht="12.75">
      <c r="A402" s="217"/>
      <c r="B402" s="303"/>
      <c r="C402" s="222"/>
      <c r="D402" s="223"/>
      <c r="E402" s="219"/>
      <c r="F402" s="219"/>
      <c r="G402" s="219"/>
      <c r="H402" s="219"/>
      <c r="I402" s="219"/>
      <c r="J402" s="219"/>
      <c r="K402" s="219"/>
      <c r="L402" s="219"/>
      <c r="M402" s="219"/>
      <c r="N402" s="220"/>
      <c r="O402" s="219"/>
      <c r="P402" s="219"/>
      <c r="Q402" s="219"/>
      <c r="R402" s="221"/>
      <c r="S402" s="306"/>
      <c r="T402" s="306"/>
      <c r="U402" s="300"/>
    </row>
    <row r="403" spans="1:21" ht="12.75">
      <c r="A403" s="217"/>
      <c r="B403" s="303"/>
      <c r="C403" s="218"/>
      <c r="D403" s="218"/>
      <c r="E403" s="219"/>
      <c r="F403" s="219"/>
      <c r="G403" s="219"/>
      <c r="H403" s="219"/>
      <c r="I403" s="219"/>
      <c r="J403" s="219"/>
      <c r="K403" s="219"/>
      <c r="L403" s="219"/>
      <c r="M403" s="219"/>
      <c r="N403" s="220"/>
      <c r="O403" s="219"/>
      <c r="P403" s="219"/>
      <c r="Q403" s="219"/>
      <c r="R403" s="221"/>
      <c r="S403" s="306"/>
      <c r="T403" s="306"/>
      <c r="U403" s="300"/>
    </row>
    <row r="404" spans="1:21" ht="12.75">
      <c r="A404" s="217"/>
      <c r="B404" s="303"/>
      <c r="C404" s="218"/>
      <c r="D404" s="218"/>
      <c r="E404" s="219"/>
      <c r="F404" s="219"/>
      <c r="G404" s="219"/>
      <c r="H404" s="219"/>
      <c r="I404" s="219"/>
      <c r="J404" s="219"/>
      <c r="K404" s="219"/>
      <c r="L404" s="219"/>
      <c r="M404" s="219"/>
      <c r="N404" s="220"/>
      <c r="O404" s="219"/>
      <c r="P404" s="219"/>
      <c r="Q404" s="219"/>
      <c r="R404" s="221"/>
      <c r="S404" s="306"/>
      <c r="T404" s="306"/>
      <c r="U404" s="300"/>
    </row>
    <row r="405" spans="1:21" ht="12.75">
      <c r="A405" s="217"/>
      <c r="B405" s="303"/>
      <c r="C405" s="218"/>
      <c r="D405" s="218"/>
      <c r="E405" s="219"/>
      <c r="F405" s="219"/>
      <c r="G405" s="219"/>
      <c r="H405" s="219"/>
      <c r="I405" s="219"/>
      <c r="J405" s="219"/>
      <c r="K405" s="219"/>
      <c r="L405" s="219"/>
      <c r="M405" s="219"/>
      <c r="N405" s="220"/>
      <c r="O405" s="219"/>
      <c r="P405" s="219"/>
      <c r="Q405" s="219"/>
      <c r="R405" s="221"/>
      <c r="S405" s="306"/>
      <c r="T405" s="306"/>
      <c r="U405" s="300"/>
    </row>
    <row r="406" spans="1:21" ht="12.75">
      <c r="A406" s="217"/>
      <c r="B406" s="303"/>
      <c r="C406" s="218"/>
      <c r="D406" s="218"/>
      <c r="E406" s="219"/>
      <c r="F406" s="219"/>
      <c r="G406" s="219"/>
      <c r="H406" s="219"/>
      <c r="I406" s="219"/>
      <c r="J406" s="219"/>
      <c r="K406" s="219"/>
      <c r="L406" s="219"/>
      <c r="M406" s="219"/>
      <c r="N406" s="220"/>
      <c r="O406" s="219"/>
      <c r="P406" s="219"/>
      <c r="Q406" s="219"/>
      <c r="R406" s="221"/>
      <c r="S406" s="306"/>
      <c r="T406" s="306"/>
      <c r="U406" s="300"/>
    </row>
    <row r="407" spans="1:21" ht="12.75">
      <c r="A407" s="217"/>
      <c r="B407" s="303"/>
      <c r="C407" s="218"/>
      <c r="D407" s="218"/>
      <c r="E407" s="219"/>
      <c r="F407" s="219"/>
      <c r="G407" s="219"/>
      <c r="H407" s="219"/>
      <c r="I407" s="219"/>
      <c r="J407" s="219"/>
      <c r="K407" s="219"/>
      <c r="L407" s="219"/>
      <c r="M407" s="219"/>
      <c r="N407" s="220"/>
      <c r="O407" s="219"/>
      <c r="P407" s="219"/>
      <c r="Q407" s="219"/>
      <c r="R407" s="221"/>
      <c r="S407" s="306"/>
      <c r="T407" s="306"/>
      <c r="U407" s="300"/>
    </row>
    <row r="408" spans="1:21" ht="12.75">
      <c r="A408" s="217"/>
      <c r="B408" s="303"/>
      <c r="C408" s="218"/>
      <c r="D408" s="218"/>
      <c r="E408" s="219"/>
      <c r="F408" s="219"/>
      <c r="G408" s="219"/>
      <c r="H408" s="219"/>
      <c r="I408" s="219"/>
      <c r="J408" s="219"/>
      <c r="K408" s="219"/>
      <c r="L408" s="219"/>
      <c r="M408" s="219"/>
      <c r="N408" s="220"/>
      <c r="O408" s="219"/>
      <c r="P408" s="219"/>
      <c r="Q408" s="219"/>
      <c r="R408" s="221"/>
      <c r="S408" s="306"/>
      <c r="T408" s="306"/>
      <c r="U408" s="300"/>
    </row>
    <row r="409" spans="1:21" ht="12.75">
      <c r="A409" s="217"/>
      <c r="B409" s="303"/>
      <c r="C409" s="222"/>
      <c r="D409" s="222"/>
      <c r="E409" s="219"/>
      <c r="F409" s="219"/>
      <c r="G409" s="219"/>
      <c r="H409" s="219"/>
      <c r="I409" s="219"/>
      <c r="J409" s="219"/>
      <c r="K409" s="219"/>
      <c r="L409" s="219"/>
      <c r="M409" s="219"/>
      <c r="N409" s="220"/>
      <c r="O409" s="219"/>
      <c r="P409" s="219"/>
      <c r="Q409" s="219"/>
      <c r="R409" s="221"/>
      <c r="S409" s="306"/>
      <c r="T409" s="306"/>
      <c r="U409" s="300"/>
    </row>
    <row r="410" spans="1:21" ht="12.75">
      <c r="A410" s="217"/>
      <c r="B410" s="303"/>
      <c r="C410" s="218"/>
      <c r="D410" s="218"/>
      <c r="E410" s="219"/>
      <c r="F410" s="219"/>
      <c r="G410" s="219"/>
      <c r="H410" s="219"/>
      <c r="I410" s="219"/>
      <c r="J410" s="219"/>
      <c r="K410" s="219"/>
      <c r="L410" s="219"/>
      <c r="M410" s="219"/>
      <c r="N410" s="220"/>
      <c r="O410" s="219"/>
      <c r="P410" s="219"/>
      <c r="Q410" s="219"/>
      <c r="R410" s="221"/>
      <c r="S410" s="306"/>
      <c r="T410" s="306"/>
      <c r="U410" s="300"/>
    </row>
    <row r="411" spans="1:21" ht="12.75">
      <c r="A411" s="217"/>
      <c r="B411" s="303"/>
      <c r="C411" s="218"/>
      <c r="D411" s="218"/>
      <c r="E411" s="219"/>
      <c r="F411" s="219"/>
      <c r="G411" s="219"/>
      <c r="H411" s="219"/>
      <c r="I411" s="219"/>
      <c r="J411" s="219"/>
      <c r="K411" s="219"/>
      <c r="L411" s="219"/>
      <c r="M411" s="219"/>
      <c r="N411" s="220"/>
      <c r="O411" s="219"/>
      <c r="P411" s="219"/>
      <c r="Q411" s="219"/>
      <c r="R411" s="221"/>
      <c r="S411" s="306"/>
      <c r="T411" s="306"/>
      <c r="U411" s="300"/>
    </row>
    <row r="412" spans="1:21" ht="12.75">
      <c r="A412" s="217"/>
      <c r="B412" s="303"/>
      <c r="C412" s="218"/>
      <c r="D412" s="218"/>
      <c r="E412" s="219"/>
      <c r="F412" s="219"/>
      <c r="G412" s="219"/>
      <c r="H412" s="219"/>
      <c r="I412" s="219"/>
      <c r="J412" s="219"/>
      <c r="K412" s="219"/>
      <c r="L412" s="219"/>
      <c r="M412" s="219"/>
      <c r="N412" s="220"/>
      <c r="O412" s="219"/>
      <c r="P412" s="219"/>
      <c r="Q412" s="219"/>
      <c r="R412" s="221"/>
      <c r="S412" s="306"/>
      <c r="T412" s="306"/>
      <c r="U412" s="300"/>
    </row>
    <row r="413" spans="1:21" ht="12.75">
      <c r="A413" s="217"/>
      <c r="B413" s="303"/>
      <c r="C413" s="218"/>
      <c r="D413" s="218"/>
      <c r="E413" s="219"/>
      <c r="F413" s="219"/>
      <c r="G413" s="219"/>
      <c r="H413" s="219"/>
      <c r="I413" s="219"/>
      <c r="J413" s="219"/>
      <c r="K413" s="219"/>
      <c r="L413" s="219"/>
      <c r="M413" s="219"/>
      <c r="N413" s="220"/>
      <c r="O413" s="219"/>
      <c r="P413" s="219"/>
      <c r="Q413" s="219"/>
      <c r="R413" s="221"/>
      <c r="S413" s="306"/>
      <c r="T413" s="306"/>
      <c r="U413" s="300"/>
    </row>
    <row r="414" spans="1:21" ht="12.75">
      <c r="A414" s="217"/>
      <c r="B414" s="303"/>
      <c r="C414" s="218"/>
      <c r="D414" s="218"/>
      <c r="E414" s="219"/>
      <c r="F414" s="219"/>
      <c r="G414" s="219"/>
      <c r="H414" s="219"/>
      <c r="I414" s="219"/>
      <c r="J414" s="219"/>
      <c r="K414" s="219"/>
      <c r="L414" s="219"/>
      <c r="M414" s="219"/>
      <c r="N414" s="220"/>
      <c r="O414" s="219"/>
      <c r="P414" s="219"/>
      <c r="Q414" s="219"/>
      <c r="R414" s="221"/>
      <c r="S414" s="306"/>
      <c r="T414" s="306"/>
      <c r="U414" s="300"/>
    </row>
    <row r="415" spans="1:21" ht="12.75">
      <c r="A415" s="217"/>
      <c r="B415" s="303"/>
      <c r="C415" s="218"/>
      <c r="D415" s="218"/>
      <c r="E415" s="219"/>
      <c r="F415" s="219"/>
      <c r="G415" s="219"/>
      <c r="H415" s="219"/>
      <c r="I415" s="219"/>
      <c r="J415" s="219"/>
      <c r="K415" s="219"/>
      <c r="L415" s="219"/>
      <c r="M415" s="219"/>
      <c r="N415" s="220"/>
      <c r="O415" s="219"/>
      <c r="P415" s="219"/>
      <c r="Q415" s="219"/>
      <c r="R415" s="221"/>
      <c r="S415" s="306"/>
      <c r="T415" s="306"/>
      <c r="U415" s="300"/>
    </row>
    <row r="416" spans="1:21" ht="12.75">
      <c r="A416" s="217"/>
      <c r="B416" s="303"/>
      <c r="C416" s="218"/>
      <c r="D416" s="218"/>
      <c r="E416" s="219"/>
      <c r="F416" s="219"/>
      <c r="G416" s="219"/>
      <c r="H416" s="219"/>
      <c r="I416" s="219"/>
      <c r="J416" s="219"/>
      <c r="K416" s="219"/>
      <c r="L416" s="219"/>
      <c r="M416" s="219"/>
      <c r="N416" s="220"/>
      <c r="O416" s="219"/>
      <c r="P416" s="219"/>
      <c r="Q416" s="219"/>
      <c r="R416" s="221"/>
      <c r="S416" s="306"/>
      <c r="T416" s="306"/>
      <c r="U416" s="300"/>
    </row>
    <row r="417" spans="1:21" ht="12.75">
      <c r="A417" s="217"/>
      <c r="B417" s="303"/>
      <c r="C417" s="218"/>
      <c r="D417" s="218"/>
      <c r="E417" s="219"/>
      <c r="F417" s="219"/>
      <c r="G417" s="219"/>
      <c r="H417" s="219"/>
      <c r="I417" s="219"/>
      <c r="J417" s="219"/>
      <c r="K417" s="219"/>
      <c r="L417" s="219"/>
      <c r="M417" s="219"/>
      <c r="N417" s="220"/>
      <c r="O417" s="219"/>
      <c r="P417" s="219"/>
      <c r="Q417" s="219"/>
      <c r="R417" s="221"/>
      <c r="S417" s="306"/>
      <c r="T417" s="306"/>
      <c r="U417" s="300"/>
    </row>
    <row r="418" spans="1:21" ht="12.75">
      <c r="A418" s="217"/>
      <c r="B418" s="303"/>
      <c r="C418" s="218"/>
      <c r="D418" s="218"/>
      <c r="E418" s="219"/>
      <c r="F418" s="219"/>
      <c r="G418" s="219"/>
      <c r="H418" s="219"/>
      <c r="I418" s="219"/>
      <c r="J418" s="219"/>
      <c r="K418" s="219"/>
      <c r="L418" s="219"/>
      <c r="M418" s="219"/>
      <c r="N418" s="220"/>
      <c r="O418" s="219"/>
      <c r="P418" s="219"/>
      <c r="Q418" s="219"/>
      <c r="R418" s="221"/>
      <c r="S418" s="306"/>
      <c r="T418" s="306"/>
      <c r="U418" s="300"/>
    </row>
    <row r="419" spans="1:21" ht="12.75">
      <c r="A419" s="217"/>
      <c r="B419" s="303"/>
      <c r="C419" s="222"/>
      <c r="D419" s="222"/>
      <c r="E419" s="219"/>
      <c r="F419" s="219"/>
      <c r="G419" s="219"/>
      <c r="H419" s="219"/>
      <c r="I419" s="219"/>
      <c r="J419" s="219"/>
      <c r="K419" s="219"/>
      <c r="L419" s="219"/>
      <c r="M419" s="219"/>
      <c r="N419" s="220"/>
      <c r="O419" s="219"/>
      <c r="P419" s="219"/>
      <c r="Q419" s="219"/>
      <c r="R419" s="221"/>
      <c r="S419" s="306"/>
      <c r="T419" s="306"/>
      <c r="U419" s="300"/>
    </row>
    <row r="420" spans="1:21" ht="12.75">
      <c r="A420" s="217"/>
      <c r="B420" s="303"/>
      <c r="C420" s="218"/>
      <c r="D420" s="218"/>
      <c r="E420" s="219"/>
      <c r="F420" s="219"/>
      <c r="G420" s="219"/>
      <c r="H420" s="219"/>
      <c r="I420" s="219"/>
      <c r="J420" s="219"/>
      <c r="K420" s="219"/>
      <c r="L420" s="219"/>
      <c r="M420" s="219"/>
      <c r="N420" s="220"/>
      <c r="O420" s="219"/>
      <c r="P420" s="219"/>
      <c r="Q420" s="219"/>
      <c r="R420" s="221"/>
      <c r="S420" s="306"/>
      <c r="T420" s="306"/>
      <c r="U420" s="300"/>
    </row>
    <row r="421" spans="1:21" ht="12.75">
      <c r="A421" s="217"/>
      <c r="B421" s="303"/>
      <c r="C421" s="218"/>
      <c r="D421" s="218"/>
      <c r="E421" s="219"/>
      <c r="F421" s="219"/>
      <c r="G421" s="219"/>
      <c r="H421" s="219"/>
      <c r="I421" s="219"/>
      <c r="J421" s="219"/>
      <c r="K421" s="219"/>
      <c r="L421" s="219"/>
      <c r="M421" s="219"/>
      <c r="N421" s="220"/>
      <c r="O421" s="219"/>
      <c r="P421" s="219"/>
      <c r="Q421" s="219"/>
      <c r="R421" s="221"/>
      <c r="S421" s="306"/>
      <c r="T421" s="306"/>
      <c r="U421" s="300"/>
    </row>
    <row r="422" spans="1:21" ht="12.75">
      <c r="A422" s="217"/>
      <c r="B422" s="303"/>
      <c r="C422" s="218"/>
      <c r="D422" s="218"/>
      <c r="E422" s="219"/>
      <c r="F422" s="219"/>
      <c r="G422" s="219"/>
      <c r="H422" s="219"/>
      <c r="I422" s="219"/>
      <c r="J422" s="219"/>
      <c r="K422" s="219"/>
      <c r="L422" s="219"/>
      <c r="M422" s="219"/>
      <c r="N422" s="220"/>
      <c r="O422" s="219"/>
      <c r="P422" s="219"/>
      <c r="Q422" s="219"/>
      <c r="R422" s="221"/>
      <c r="S422" s="306"/>
      <c r="T422" s="306"/>
      <c r="U422" s="300"/>
    </row>
    <row r="423" spans="1:21" ht="12.75">
      <c r="A423" s="217"/>
      <c r="B423" s="303"/>
      <c r="C423" s="218"/>
      <c r="D423" s="218"/>
      <c r="E423" s="219"/>
      <c r="F423" s="219"/>
      <c r="G423" s="219"/>
      <c r="H423" s="219"/>
      <c r="I423" s="219"/>
      <c r="J423" s="219"/>
      <c r="K423" s="219"/>
      <c r="L423" s="219"/>
      <c r="M423" s="219"/>
      <c r="N423" s="220"/>
      <c r="O423" s="219"/>
      <c r="P423" s="219"/>
      <c r="Q423" s="219"/>
      <c r="R423" s="221"/>
      <c r="S423" s="306"/>
      <c r="T423" s="306"/>
      <c r="U423" s="300"/>
    </row>
    <row r="424" spans="1:21" ht="12.75">
      <c r="A424" s="217"/>
      <c r="B424" s="303"/>
      <c r="C424" s="218"/>
      <c r="D424" s="218"/>
      <c r="E424" s="219"/>
      <c r="F424" s="219"/>
      <c r="G424" s="219"/>
      <c r="H424" s="219"/>
      <c r="I424" s="219"/>
      <c r="J424" s="219"/>
      <c r="K424" s="219"/>
      <c r="L424" s="219"/>
      <c r="M424" s="219"/>
      <c r="N424" s="220"/>
      <c r="O424" s="219"/>
      <c r="P424" s="219"/>
      <c r="Q424" s="219"/>
      <c r="R424" s="221"/>
      <c r="S424" s="306"/>
      <c r="T424" s="306"/>
      <c r="U424" s="300"/>
    </row>
    <row r="425" spans="1:21" ht="12.75">
      <c r="A425" s="217"/>
      <c r="B425" s="303"/>
      <c r="C425" s="218"/>
      <c r="D425" s="218"/>
      <c r="E425" s="219"/>
      <c r="F425" s="219"/>
      <c r="G425" s="219"/>
      <c r="H425" s="219"/>
      <c r="I425" s="219"/>
      <c r="J425" s="219"/>
      <c r="K425" s="219"/>
      <c r="L425" s="219"/>
      <c r="M425" s="219"/>
      <c r="N425" s="220"/>
      <c r="O425" s="219"/>
      <c r="P425" s="219"/>
      <c r="Q425" s="219"/>
      <c r="R425" s="221"/>
      <c r="S425" s="306"/>
      <c r="T425" s="306"/>
      <c r="U425" s="300"/>
    </row>
    <row r="426" spans="1:21" ht="12.75">
      <c r="A426" s="217"/>
      <c r="B426" s="303"/>
      <c r="C426" s="218"/>
      <c r="D426" s="218"/>
      <c r="E426" s="219"/>
      <c r="F426" s="219"/>
      <c r="G426" s="219"/>
      <c r="H426" s="219"/>
      <c r="I426" s="219"/>
      <c r="J426" s="219"/>
      <c r="K426" s="219"/>
      <c r="L426" s="219"/>
      <c r="M426" s="219"/>
      <c r="N426" s="220"/>
      <c r="O426" s="219"/>
      <c r="P426" s="219"/>
      <c r="Q426" s="219"/>
      <c r="R426" s="221"/>
      <c r="S426" s="306"/>
      <c r="T426" s="306"/>
      <c r="U426" s="300"/>
    </row>
    <row r="427" spans="1:21" ht="12.75">
      <c r="A427" s="217"/>
      <c r="B427" s="303"/>
      <c r="C427" s="222"/>
      <c r="D427" s="222"/>
      <c r="E427" s="219"/>
      <c r="F427" s="219"/>
      <c r="G427" s="219"/>
      <c r="H427" s="219"/>
      <c r="I427" s="219"/>
      <c r="J427" s="219"/>
      <c r="K427" s="219"/>
      <c r="L427" s="219"/>
      <c r="M427" s="219"/>
      <c r="N427" s="220"/>
      <c r="O427" s="219"/>
      <c r="P427" s="219"/>
      <c r="Q427" s="219"/>
      <c r="R427" s="221"/>
      <c r="S427" s="306"/>
      <c r="T427" s="306"/>
      <c r="U427" s="300"/>
    </row>
    <row r="428" spans="1:21" ht="12.75">
      <c r="A428" s="217"/>
      <c r="B428" s="303"/>
      <c r="C428" s="218"/>
      <c r="D428" s="218"/>
      <c r="E428" s="219"/>
      <c r="F428" s="219"/>
      <c r="G428" s="219"/>
      <c r="H428" s="219"/>
      <c r="I428" s="219"/>
      <c r="J428" s="219"/>
      <c r="K428" s="219"/>
      <c r="L428" s="219"/>
      <c r="M428" s="219"/>
      <c r="N428" s="220"/>
      <c r="O428" s="219"/>
      <c r="P428" s="219"/>
      <c r="Q428" s="219"/>
      <c r="R428" s="221"/>
      <c r="S428" s="306"/>
      <c r="T428" s="306"/>
      <c r="U428" s="300"/>
    </row>
    <row r="429" spans="1:21" ht="12.75">
      <c r="A429" s="217"/>
      <c r="B429" s="303"/>
      <c r="C429" s="218"/>
      <c r="D429" s="218"/>
      <c r="E429" s="219"/>
      <c r="F429" s="219"/>
      <c r="G429" s="219"/>
      <c r="H429" s="219"/>
      <c r="I429" s="219"/>
      <c r="J429" s="219"/>
      <c r="K429" s="219"/>
      <c r="L429" s="219"/>
      <c r="M429" s="219"/>
      <c r="N429" s="220"/>
      <c r="O429" s="219"/>
      <c r="P429" s="219"/>
      <c r="Q429" s="219"/>
      <c r="R429" s="221"/>
      <c r="S429" s="306"/>
      <c r="T429" s="306"/>
      <c r="U429" s="300"/>
    </row>
    <row r="430" spans="1:21" ht="12.75">
      <c r="A430" s="217"/>
      <c r="B430" s="303"/>
      <c r="C430" s="218"/>
      <c r="D430" s="218"/>
      <c r="E430" s="219"/>
      <c r="F430" s="219"/>
      <c r="G430" s="219"/>
      <c r="H430" s="219"/>
      <c r="I430" s="219"/>
      <c r="J430" s="219"/>
      <c r="K430" s="219"/>
      <c r="L430" s="219"/>
      <c r="M430" s="219"/>
      <c r="N430" s="220"/>
      <c r="O430" s="219"/>
      <c r="P430" s="219"/>
      <c r="Q430" s="219"/>
      <c r="R430" s="221"/>
      <c r="S430" s="306"/>
      <c r="T430" s="306"/>
      <c r="U430" s="300"/>
    </row>
    <row r="431" spans="1:21" ht="12.75">
      <c r="A431" s="217"/>
      <c r="B431" s="303"/>
      <c r="C431" s="218"/>
      <c r="D431" s="218"/>
      <c r="E431" s="219"/>
      <c r="F431" s="219"/>
      <c r="G431" s="219"/>
      <c r="H431" s="219"/>
      <c r="I431" s="219"/>
      <c r="J431" s="219"/>
      <c r="K431" s="219"/>
      <c r="L431" s="219"/>
      <c r="M431" s="219"/>
      <c r="N431" s="220"/>
      <c r="O431" s="219"/>
      <c r="P431" s="219"/>
      <c r="Q431" s="219"/>
      <c r="R431" s="221"/>
      <c r="S431" s="306"/>
      <c r="T431" s="306"/>
      <c r="U431" s="300"/>
    </row>
    <row r="432" spans="1:21" ht="12.75">
      <c r="A432" s="217"/>
      <c r="B432" s="303"/>
      <c r="C432" s="218"/>
      <c r="D432" s="218"/>
      <c r="E432" s="219"/>
      <c r="F432" s="219"/>
      <c r="G432" s="219"/>
      <c r="H432" s="219"/>
      <c r="I432" s="219"/>
      <c r="J432" s="219"/>
      <c r="K432" s="219"/>
      <c r="L432" s="219"/>
      <c r="M432" s="219"/>
      <c r="N432" s="220"/>
      <c r="O432" s="219"/>
      <c r="P432" s="219"/>
      <c r="Q432" s="219"/>
      <c r="R432" s="221"/>
      <c r="S432" s="306"/>
      <c r="T432" s="306"/>
      <c r="U432" s="300"/>
    </row>
    <row r="433" spans="1:21" ht="12.75">
      <c r="A433" s="217"/>
      <c r="B433" s="303"/>
      <c r="C433" s="218"/>
      <c r="D433" s="218"/>
      <c r="E433" s="219"/>
      <c r="F433" s="219"/>
      <c r="G433" s="219"/>
      <c r="H433" s="219"/>
      <c r="I433" s="219"/>
      <c r="J433" s="219"/>
      <c r="K433" s="219"/>
      <c r="L433" s="219"/>
      <c r="M433" s="219"/>
      <c r="N433" s="220"/>
      <c r="O433" s="219"/>
      <c r="P433" s="219"/>
      <c r="Q433" s="219"/>
      <c r="R433" s="221"/>
      <c r="S433" s="306"/>
      <c r="T433" s="306"/>
      <c r="U433" s="300"/>
    </row>
    <row r="434" spans="1:21" ht="12.75">
      <c r="A434" s="217"/>
      <c r="B434" s="303"/>
      <c r="C434" s="218"/>
      <c r="D434" s="218"/>
      <c r="E434" s="219"/>
      <c r="F434" s="219"/>
      <c r="G434" s="219"/>
      <c r="H434" s="219"/>
      <c r="I434" s="219"/>
      <c r="J434" s="219"/>
      <c r="K434" s="219"/>
      <c r="L434" s="219"/>
      <c r="M434" s="219"/>
      <c r="N434" s="220"/>
      <c r="O434" s="219"/>
      <c r="P434" s="219"/>
      <c r="Q434" s="219"/>
      <c r="R434" s="221"/>
      <c r="S434" s="306"/>
      <c r="T434" s="306"/>
      <c r="U434" s="300"/>
    </row>
    <row r="435" spans="1:21" ht="12.75">
      <c r="A435" s="217"/>
      <c r="B435" s="303"/>
      <c r="C435" s="218"/>
      <c r="D435" s="218"/>
      <c r="E435" s="219"/>
      <c r="F435" s="219"/>
      <c r="G435" s="219"/>
      <c r="H435" s="219"/>
      <c r="I435" s="219"/>
      <c r="J435" s="219"/>
      <c r="K435" s="219"/>
      <c r="L435" s="219"/>
      <c r="M435" s="219"/>
      <c r="N435" s="220"/>
      <c r="O435" s="219"/>
      <c r="P435" s="219"/>
      <c r="Q435" s="219"/>
      <c r="R435" s="221"/>
      <c r="S435" s="306"/>
      <c r="T435" s="306"/>
      <c r="U435" s="300"/>
    </row>
    <row r="436" spans="1:21" ht="12.75">
      <c r="A436" s="217"/>
      <c r="B436" s="303"/>
      <c r="C436" s="222"/>
      <c r="D436" s="222"/>
      <c r="E436" s="219"/>
      <c r="F436" s="219"/>
      <c r="G436" s="219"/>
      <c r="H436" s="219"/>
      <c r="I436" s="219"/>
      <c r="J436" s="219"/>
      <c r="K436" s="219"/>
      <c r="L436" s="219"/>
      <c r="M436" s="219"/>
      <c r="N436" s="220"/>
      <c r="O436" s="219"/>
      <c r="P436" s="219"/>
      <c r="Q436" s="219"/>
      <c r="R436" s="221"/>
      <c r="S436" s="306"/>
      <c r="T436" s="306"/>
      <c r="U436" s="300"/>
    </row>
    <row r="437" spans="1:21" ht="12.75">
      <c r="A437" s="217"/>
      <c r="B437" s="303"/>
      <c r="C437" s="218"/>
      <c r="D437" s="218"/>
      <c r="E437" s="219"/>
      <c r="F437" s="219"/>
      <c r="G437" s="219"/>
      <c r="H437" s="219"/>
      <c r="I437" s="219"/>
      <c r="J437" s="219"/>
      <c r="K437" s="219"/>
      <c r="L437" s="219"/>
      <c r="M437" s="219"/>
      <c r="N437" s="220"/>
      <c r="O437" s="219"/>
      <c r="P437" s="219"/>
      <c r="Q437" s="219"/>
      <c r="R437" s="221"/>
      <c r="S437" s="306"/>
      <c r="T437" s="306"/>
      <c r="U437" s="300"/>
    </row>
    <row r="438" spans="1:21" ht="12.75">
      <c r="A438" s="217"/>
      <c r="B438" s="303"/>
      <c r="C438" s="218"/>
      <c r="D438" s="218"/>
      <c r="E438" s="219"/>
      <c r="F438" s="219"/>
      <c r="G438" s="219"/>
      <c r="H438" s="219"/>
      <c r="I438" s="219"/>
      <c r="J438" s="219"/>
      <c r="K438" s="219"/>
      <c r="L438" s="219"/>
      <c r="M438" s="219"/>
      <c r="N438" s="220"/>
      <c r="O438" s="219"/>
      <c r="P438" s="219"/>
      <c r="Q438" s="219"/>
      <c r="R438" s="221"/>
      <c r="S438" s="306"/>
      <c r="T438" s="306"/>
      <c r="U438" s="300"/>
    </row>
    <row r="439" spans="1:21" ht="12.75">
      <c r="A439" s="217"/>
      <c r="B439" s="303"/>
      <c r="C439" s="218"/>
      <c r="D439" s="218"/>
      <c r="E439" s="219"/>
      <c r="F439" s="219"/>
      <c r="G439" s="219"/>
      <c r="H439" s="219"/>
      <c r="I439" s="219"/>
      <c r="J439" s="219"/>
      <c r="K439" s="219"/>
      <c r="L439" s="219"/>
      <c r="M439" s="219"/>
      <c r="N439" s="220"/>
      <c r="O439" s="219"/>
      <c r="P439" s="219"/>
      <c r="Q439" s="219"/>
      <c r="R439" s="221"/>
      <c r="S439" s="306"/>
      <c r="T439" s="306"/>
      <c r="U439" s="300"/>
    </row>
    <row r="440" spans="1:21" ht="12.75">
      <c r="A440" s="217"/>
      <c r="B440" s="303"/>
      <c r="C440" s="218"/>
      <c r="D440" s="218"/>
      <c r="E440" s="219"/>
      <c r="F440" s="219"/>
      <c r="G440" s="219"/>
      <c r="H440" s="219"/>
      <c r="I440" s="219"/>
      <c r="J440" s="219"/>
      <c r="K440" s="219"/>
      <c r="L440" s="219"/>
      <c r="M440" s="219"/>
      <c r="N440" s="220"/>
      <c r="O440" s="219"/>
      <c r="P440" s="219"/>
      <c r="Q440" s="219"/>
      <c r="R440" s="221"/>
      <c r="S440" s="306"/>
      <c r="T440" s="306"/>
      <c r="U440" s="300"/>
    </row>
    <row r="441" spans="1:21" ht="12.75">
      <c r="A441" s="217"/>
      <c r="B441" s="303"/>
      <c r="C441" s="218"/>
      <c r="D441" s="218"/>
      <c r="E441" s="219"/>
      <c r="F441" s="219"/>
      <c r="G441" s="219"/>
      <c r="H441" s="219"/>
      <c r="I441" s="219"/>
      <c r="J441" s="219"/>
      <c r="K441" s="219"/>
      <c r="L441" s="219"/>
      <c r="M441" s="219"/>
      <c r="N441" s="220"/>
      <c r="O441" s="219"/>
      <c r="P441" s="219"/>
      <c r="Q441" s="219"/>
      <c r="R441" s="221"/>
      <c r="S441" s="306"/>
      <c r="T441" s="306"/>
      <c r="U441" s="300"/>
    </row>
    <row r="442" spans="1:21" ht="12.75">
      <c r="A442" s="217"/>
      <c r="B442" s="303"/>
      <c r="C442" s="218"/>
      <c r="D442" s="218"/>
      <c r="E442" s="219"/>
      <c r="F442" s="219"/>
      <c r="G442" s="219"/>
      <c r="H442" s="219"/>
      <c r="I442" s="219"/>
      <c r="J442" s="219"/>
      <c r="K442" s="219"/>
      <c r="L442" s="219"/>
      <c r="M442" s="219"/>
      <c r="N442" s="220"/>
      <c r="O442" s="219"/>
      <c r="P442" s="219"/>
      <c r="Q442" s="219"/>
      <c r="R442" s="221"/>
      <c r="S442" s="306"/>
      <c r="T442" s="306"/>
      <c r="U442" s="300"/>
    </row>
    <row r="443" spans="1:21" ht="12.75">
      <c r="A443" s="217"/>
      <c r="B443" s="303"/>
      <c r="C443" s="218"/>
      <c r="D443" s="218"/>
      <c r="E443" s="219"/>
      <c r="F443" s="219"/>
      <c r="G443" s="219"/>
      <c r="H443" s="219"/>
      <c r="I443" s="219"/>
      <c r="J443" s="219"/>
      <c r="K443" s="219"/>
      <c r="L443" s="219"/>
      <c r="M443" s="219"/>
      <c r="N443" s="220"/>
      <c r="O443" s="219"/>
      <c r="P443" s="219"/>
      <c r="Q443" s="219"/>
      <c r="R443" s="221"/>
      <c r="S443" s="306"/>
      <c r="T443" s="306"/>
      <c r="U443" s="300"/>
    </row>
    <row r="444" spans="1:21" ht="12.75">
      <c r="A444" s="217"/>
      <c r="B444" s="303"/>
      <c r="C444" s="218"/>
      <c r="D444" s="218"/>
      <c r="E444" s="219"/>
      <c r="F444" s="219"/>
      <c r="G444" s="219"/>
      <c r="H444" s="219"/>
      <c r="I444" s="219"/>
      <c r="J444" s="219"/>
      <c r="K444" s="219"/>
      <c r="L444" s="219"/>
      <c r="M444" s="219"/>
      <c r="N444" s="220"/>
      <c r="O444" s="219"/>
      <c r="P444" s="219"/>
      <c r="Q444" s="219"/>
      <c r="R444" s="221"/>
      <c r="S444" s="306"/>
      <c r="T444" s="306"/>
      <c r="U444" s="300"/>
    </row>
    <row r="445" spans="1:21" ht="12.75">
      <c r="A445" s="217"/>
      <c r="B445" s="303"/>
      <c r="C445" s="218"/>
      <c r="D445" s="218"/>
      <c r="E445" s="219"/>
      <c r="F445" s="219"/>
      <c r="G445" s="219"/>
      <c r="H445" s="219"/>
      <c r="I445" s="219"/>
      <c r="J445" s="219"/>
      <c r="K445" s="219"/>
      <c r="L445" s="219"/>
      <c r="M445" s="219"/>
      <c r="N445" s="220"/>
      <c r="O445" s="219"/>
      <c r="P445" s="219"/>
      <c r="Q445" s="219"/>
      <c r="R445" s="221"/>
      <c r="S445" s="306"/>
      <c r="T445" s="306"/>
      <c r="U445" s="300"/>
    </row>
    <row r="446" spans="1:21" ht="12.75">
      <c r="A446" s="217"/>
      <c r="B446" s="303"/>
      <c r="C446" s="218"/>
      <c r="D446" s="218"/>
      <c r="E446" s="219"/>
      <c r="F446" s="219"/>
      <c r="G446" s="219"/>
      <c r="H446" s="219"/>
      <c r="I446" s="219"/>
      <c r="J446" s="219"/>
      <c r="K446" s="219"/>
      <c r="L446" s="219"/>
      <c r="M446" s="219"/>
      <c r="N446" s="220"/>
      <c r="O446" s="219"/>
      <c r="P446" s="219"/>
      <c r="Q446" s="219"/>
      <c r="R446" s="221"/>
      <c r="S446" s="306"/>
      <c r="T446" s="306"/>
      <c r="U446" s="300"/>
    </row>
    <row r="447" spans="1:21" ht="12.75">
      <c r="A447" s="217"/>
      <c r="B447" s="303"/>
      <c r="C447" s="218"/>
      <c r="D447" s="218"/>
      <c r="E447" s="219"/>
      <c r="F447" s="219"/>
      <c r="G447" s="219"/>
      <c r="H447" s="219"/>
      <c r="I447" s="219"/>
      <c r="J447" s="219"/>
      <c r="K447" s="219"/>
      <c r="L447" s="219"/>
      <c r="M447" s="219"/>
      <c r="N447" s="220"/>
      <c r="O447" s="219"/>
      <c r="P447" s="219"/>
      <c r="Q447" s="219"/>
      <c r="R447" s="221"/>
      <c r="S447" s="306"/>
      <c r="T447" s="306"/>
      <c r="U447" s="300"/>
    </row>
    <row r="448" spans="1:21" ht="12.75">
      <c r="A448" s="217"/>
      <c r="B448" s="303"/>
      <c r="C448" s="218"/>
      <c r="D448" s="218"/>
      <c r="E448" s="219"/>
      <c r="F448" s="219"/>
      <c r="G448" s="219"/>
      <c r="H448" s="219"/>
      <c r="I448" s="219"/>
      <c r="J448" s="219"/>
      <c r="K448" s="219"/>
      <c r="L448" s="219"/>
      <c r="M448" s="219"/>
      <c r="N448" s="220"/>
      <c r="O448" s="219"/>
      <c r="P448" s="219"/>
      <c r="Q448" s="219"/>
      <c r="R448" s="221"/>
      <c r="S448" s="306"/>
      <c r="T448" s="306"/>
      <c r="U448" s="300"/>
    </row>
    <row r="449" spans="1:21" ht="12.75">
      <c r="A449" s="217"/>
      <c r="B449" s="303"/>
      <c r="C449" s="218"/>
      <c r="D449" s="218"/>
      <c r="E449" s="219"/>
      <c r="F449" s="219"/>
      <c r="G449" s="219"/>
      <c r="H449" s="219"/>
      <c r="I449" s="219"/>
      <c r="J449" s="219"/>
      <c r="K449" s="219"/>
      <c r="L449" s="219"/>
      <c r="M449" s="219"/>
      <c r="N449" s="220"/>
      <c r="O449" s="219"/>
      <c r="P449" s="219"/>
      <c r="Q449" s="219"/>
      <c r="R449" s="221"/>
      <c r="S449" s="306"/>
      <c r="T449" s="306"/>
      <c r="U449" s="300"/>
    </row>
    <row r="450" spans="1:21" ht="12.75">
      <c r="A450" s="217"/>
      <c r="B450" s="303"/>
      <c r="C450" s="218"/>
      <c r="D450" s="218"/>
      <c r="E450" s="219"/>
      <c r="F450" s="219"/>
      <c r="G450" s="219"/>
      <c r="H450" s="219"/>
      <c r="I450" s="219"/>
      <c r="J450" s="219"/>
      <c r="K450" s="219"/>
      <c r="L450" s="219"/>
      <c r="M450" s="219"/>
      <c r="N450" s="220"/>
      <c r="O450" s="219"/>
      <c r="P450" s="219"/>
      <c r="Q450" s="219"/>
      <c r="R450" s="221"/>
      <c r="S450" s="306"/>
      <c r="T450" s="306"/>
      <c r="U450" s="300"/>
    </row>
    <row r="451" spans="1:21" ht="12.75">
      <c r="A451" s="217"/>
      <c r="B451" s="303"/>
      <c r="C451" s="222"/>
      <c r="D451" s="222"/>
      <c r="E451" s="219"/>
      <c r="F451" s="219"/>
      <c r="G451" s="219"/>
      <c r="H451" s="219"/>
      <c r="I451" s="219"/>
      <c r="J451" s="219"/>
      <c r="K451" s="219"/>
      <c r="L451" s="219"/>
      <c r="M451" s="219"/>
      <c r="N451" s="220"/>
      <c r="O451" s="219"/>
      <c r="P451" s="219"/>
      <c r="Q451" s="219"/>
      <c r="R451" s="221"/>
      <c r="S451" s="306"/>
      <c r="T451" s="306"/>
      <c r="U451" s="300"/>
    </row>
    <row r="452" spans="1:21" ht="12.75">
      <c r="A452" s="217"/>
      <c r="B452" s="303"/>
      <c r="C452" s="218"/>
      <c r="D452" s="218"/>
      <c r="E452" s="219"/>
      <c r="F452" s="219"/>
      <c r="G452" s="219"/>
      <c r="H452" s="219"/>
      <c r="I452" s="219"/>
      <c r="J452" s="219"/>
      <c r="K452" s="219"/>
      <c r="L452" s="219"/>
      <c r="M452" s="219"/>
      <c r="N452" s="220"/>
      <c r="O452" s="219"/>
      <c r="P452" s="219"/>
      <c r="Q452" s="219"/>
      <c r="R452" s="221"/>
      <c r="S452" s="306"/>
      <c r="T452" s="306"/>
      <c r="U452" s="300"/>
    </row>
    <row r="453" spans="1:21" ht="12.75">
      <c r="A453" s="217"/>
      <c r="B453" s="303"/>
      <c r="C453" s="218"/>
      <c r="D453" s="218"/>
      <c r="E453" s="219"/>
      <c r="F453" s="219"/>
      <c r="G453" s="219"/>
      <c r="H453" s="219"/>
      <c r="I453" s="219"/>
      <c r="J453" s="219"/>
      <c r="K453" s="219"/>
      <c r="L453" s="219"/>
      <c r="M453" s="219"/>
      <c r="N453" s="220"/>
      <c r="O453" s="219"/>
      <c r="P453" s="219"/>
      <c r="Q453" s="219"/>
      <c r="R453" s="221"/>
      <c r="S453" s="306"/>
      <c r="T453" s="306"/>
      <c r="U453" s="300"/>
    </row>
    <row r="454" spans="1:21" ht="12.75">
      <c r="A454" s="217"/>
      <c r="B454" s="303"/>
      <c r="C454" s="218"/>
      <c r="D454" s="218"/>
      <c r="E454" s="219"/>
      <c r="F454" s="219"/>
      <c r="G454" s="219"/>
      <c r="H454" s="219"/>
      <c r="I454" s="219"/>
      <c r="J454" s="219"/>
      <c r="K454" s="219"/>
      <c r="L454" s="219"/>
      <c r="M454" s="219"/>
      <c r="N454" s="220"/>
      <c r="O454" s="219"/>
      <c r="P454" s="219"/>
      <c r="Q454" s="219"/>
      <c r="R454" s="221"/>
      <c r="S454" s="306"/>
      <c r="T454" s="306"/>
      <c r="U454" s="300"/>
    </row>
    <row r="455" spans="1:21" ht="12.75">
      <c r="A455" s="217"/>
      <c r="B455" s="303"/>
      <c r="C455" s="218"/>
      <c r="D455" s="218"/>
      <c r="E455" s="219"/>
      <c r="F455" s="219"/>
      <c r="G455" s="219"/>
      <c r="H455" s="219"/>
      <c r="I455" s="219"/>
      <c r="J455" s="219"/>
      <c r="K455" s="219"/>
      <c r="L455" s="219"/>
      <c r="M455" s="219"/>
      <c r="N455" s="220"/>
      <c r="O455" s="219"/>
      <c r="P455" s="219"/>
      <c r="Q455" s="219"/>
      <c r="R455" s="221"/>
      <c r="S455" s="306"/>
      <c r="T455" s="306"/>
      <c r="U455" s="300"/>
    </row>
    <row r="456" spans="1:21" ht="12.75">
      <c r="A456" s="217"/>
      <c r="B456" s="303"/>
      <c r="C456" s="222"/>
      <c r="D456" s="222"/>
      <c r="E456" s="219"/>
      <c r="F456" s="219"/>
      <c r="G456" s="219"/>
      <c r="H456" s="219"/>
      <c r="I456" s="219"/>
      <c r="J456" s="219"/>
      <c r="K456" s="219"/>
      <c r="L456" s="219"/>
      <c r="M456" s="219"/>
      <c r="N456" s="220"/>
      <c r="O456" s="219"/>
      <c r="P456" s="219"/>
      <c r="Q456" s="219"/>
      <c r="R456" s="221"/>
      <c r="S456" s="306"/>
      <c r="T456" s="306"/>
      <c r="U456" s="300"/>
    </row>
    <row r="457" spans="1:21" ht="12.75">
      <c r="A457" s="217"/>
      <c r="B457" s="303"/>
      <c r="C457" s="218"/>
      <c r="D457" s="218"/>
      <c r="E457" s="219"/>
      <c r="F457" s="219"/>
      <c r="G457" s="219"/>
      <c r="H457" s="219"/>
      <c r="I457" s="219"/>
      <c r="J457" s="219"/>
      <c r="K457" s="219"/>
      <c r="L457" s="219"/>
      <c r="M457" s="219"/>
      <c r="N457" s="220"/>
      <c r="O457" s="219"/>
      <c r="P457" s="219"/>
      <c r="Q457" s="219"/>
      <c r="R457" s="221"/>
      <c r="S457" s="306"/>
      <c r="T457" s="306"/>
      <c r="U457" s="300"/>
    </row>
    <row r="458" spans="1:21" ht="12.75">
      <c r="A458" s="217"/>
      <c r="B458" s="303"/>
      <c r="C458" s="218"/>
      <c r="D458" s="218"/>
      <c r="E458" s="219"/>
      <c r="F458" s="219"/>
      <c r="G458" s="219"/>
      <c r="H458" s="219"/>
      <c r="I458" s="219"/>
      <c r="J458" s="219"/>
      <c r="K458" s="219"/>
      <c r="L458" s="219"/>
      <c r="M458" s="219"/>
      <c r="N458" s="220"/>
      <c r="O458" s="219"/>
      <c r="P458" s="219"/>
      <c r="Q458" s="219"/>
      <c r="R458" s="221"/>
      <c r="S458" s="306"/>
      <c r="T458" s="306"/>
      <c r="U458" s="300"/>
    </row>
    <row r="459" spans="1:21" ht="12.75">
      <c r="A459" s="217"/>
      <c r="B459" s="303"/>
      <c r="C459" s="218"/>
      <c r="D459" s="218"/>
      <c r="E459" s="219"/>
      <c r="F459" s="219"/>
      <c r="G459" s="219"/>
      <c r="H459" s="219"/>
      <c r="I459" s="219"/>
      <c r="J459" s="219"/>
      <c r="K459" s="219"/>
      <c r="L459" s="219"/>
      <c r="M459" s="219"/>
      <c r="N459" s="220"/>
      <c r="O459" s="219"/>
      <c r="P459" s="219"/>
      <c r="Q459" s="219"/>
      <c r="R459" s="221"/>
      <c r="S459" s="306"/>
      <c r="T459" s="306"/>
      <c r="U459" s="300"/>
    </row>
    <row r="460" spans="1:21" ht="12.75">
      <c r="A460" s="217"/>
      <c r="B460" s="303"/>
      <c r="C460" s="218"/>
      <c r="D460" s="218"/>
      <c r="E460" s="219"/>
      <c r="F460" s="219"/>
      <c r="G460" s="219"/>
      <c r="H460" s="219"/>
      <c r="I460" s="219"/>
      <c r="J460" s="219"/>
      <c r="K460" s="219"/>
      <c r="L460" s="219"/>
      <c r="M460" s="219"/>
      <c r="N460" s="220"/>
      <c r="O460" s="219"/>
      <c r="P460" s="219"/>
      <c r="Q460" s="219"/>
      <c r="R460" s="221"/>
      <c r="S460" s="306"/>
      <c r="T460" s="306"/>
      <c r="U460" s="300"/>
    </row>
    <row r="461" spans="1:21" ht="12.75">
      <c r="A461" s="217"/>
      <c r="B461" s="303"/>
      <c r="C461" s="218"/>
      <c r="D461" s="218"/>
      <c r="E461" s="219"/>
      <c r="F461" s="219"/>
      <c r="G461" s="219"/>
      <c r="H461" s="219"/>
      <c r="I461" s="219"/>
      <c r="J461" s="219"/>
      <c r="K461" s="219"/>
      <c r="L461" s="219"/>
      <c r="M461" s="219"/>
      <c r="N461" s="220"/>
      <c r="O461" s="219"/>
      <c r="P461" s="219"/>
      <c r="Q461" s="219"/>
      <c r="R461" s="221"/>
      <c r="S461" s="306"/>
      <c r="T461" s="306"/>
      <c r="U461" s="300"/>
    </row>
    <row r="462" spans="1:21" ht="12.75">
      <c r="A462" s="217"/>
      <c r="B462" s="303"/>
      <c r="C462" s="222"/>
      <c r="D462" s="222"/>
      <c r="E462" s="219"/>
      <c r="F462" s="219"/>
      <c r="G462" s="219"/>
      <c r="H462" s="219"/>
      <c r="I462" s="219"/>
      <c r="J462" s="219"/>
      <c r="K462" s="219"/>
      <c r="L462" s="219"/>
      <c r="M462" s="219"/>
      <c r="N462" s="220"/>
      <c r="O462" s="219"/>
      <c r="P462" s="219"/>
      <c r="Q462" s="219"/>
      <c r="R462" s="221"/>
      <c r="S462" s="306"/>
      <c r="T462" s="306"/>
      <c r="U462" s="300"/>
    </row>
    <row r="463" spans="1:21" ht="12.75">
      <c r="A463" s="217"/>
      <c r="B463" s="303"/>
      <c r="C463" s="218"/>
      <c r="D463" s="218"/>
      <c r="E463" s="219"/>
      <c r="F463" s="219"/>
      <c r="G463" s="219"/>
      <c r="H463" s="219"/>
      <c r="I463" s="219"/>
      <c r="J463" s="219"/>
      <c r="K463" s="219"/>
      <c r="L463" s="219"/>
      <c r="M463" s="219"/>
      <c r="N463" s="220"/>
      <c r="O463" s="219"/>
      <c r="P463" s="219"/>
      <c r="Q463" s="219"/>
      <c r="R463" s="221"/>
      <c r="S463" s="306"/>
      <c r="T463" s="306"/>
      <c r="U463" s="300"/>
    </row>
    <row r="464" spans="1:21" ht="12.75">
      <c r="A464" s="217"/>
      <c r="B464" s="303"/>
      <c r="C464" s="218"/>
      <c r="D464" s="218"/>
      <c r="E464" s="219"/>
      <c r="F464" s="219"/>
      <c r="G464" s="219"/>
      <c r="H464" s="219"/>
      <c r="I464" s="219"/>
      <c r="J464" s="219"/>
      <c r="K464" s="219"/>
      <c r="L464" s="219"/>
      <c r="M464" s="219"/>
      <c r="N464" s="220"/>
      <c r="O464" s="219"/>
      <c r="P464" s="219"/>
      <c r="Q464" s="219"/>
      <c r="R464" s="221"/>
      <c r="S464" s="306"/>
      <c r="T464" s="306"/>
      <c r="U464" s="300"/>
    </row>
    <row r="465" spans="1:21" ht="12.75">
      <c r="A465" s="217"/>
      <c r="B465" s="303"/>
      <c r="C465" s="218"/>
      <c r="D465" s="218"/>
      <c r="E465" s="219"/>
      <c r="F465" s="219"/>
      <c r="G465" s="219"/>
      <c r="H465" s="219"/>
      <c r="I465" s="219"/>
      <c r="J465" s="219"/>
      <c r="K465" s="219"/>
      <c r="L465" s="219"/>
      <c r="M465" s="219"/>
      <c r="N465" s="220"/>
      <c r="O465" s="219"/>
      <c r="P465" s="219"/>
      <c r="Q465" s="219"/>
      <c r="R465" s="221"/>
      <c r="S465" s="306"/>
      <c r="T465" s="306"/>
      <c r="U465" s="300"/>
    </row>
    <row r="466" spans="1:20" ht="12.75">
      <c r="A466" s="217"/>
      <c r="B466" s="303"/>
      <c r="C466" s="218"/>
      <c r="D466" s="218"/>
      <c r="E466" s="219"/>
      <c r="F466" s="219"/>
      <c r="G466" s="219"/>
      <c r="H466" s="219"/>
      <c r="I466" s="219"/>
      <c r="J466" s="219"/>
      <c r="K466" s="219"/>
      <c r="L466" s="219"/>
      <c r="M466" s="219"/>
      <c r="N466" s="220"/>
      <c r="O466" s="219"/>
      <c r="P466" s="219"/>
      <c r="Q466" s="219"/>
      <c r="R466" s="221"/>
      <c r="S466" s="306"/>
      <c r="T466" s="306"/>
    </row>
    <row r="467" spans="1:20" ht="12.75">
      <c r="A467" s="217"/>
      <c r="B467" s="303"/>
      <c r="C467" s="218"/>
      <c r="D467" s="218"/>
      <c r="E467" s="219"/>
      <c r="F467" s="219"/>
      <c r="G467" s="219"/>
      <c r="H467" s="219"/>
      <c r="I467" s="219"/>
      <c r="J467" s="219"/>
      <c r="K467" s="219"/>
      <c r="L467" s="219"/>
      <c r="M467" s="219"/>
      <c r="N467" s="220"/>
      <c r="O467" s="219"/>
      <c r="P467" s="219"/>
      <c r="Q467" s="219"/>
      <c r="R467" s="221"/>
      <c r="S467" s="306"/>
      <c r="T467" s="306"/>
    </row>
    <row r="468" spans="1:20" ht="12.75">
      <c r="A468" s="217"/>
      <c r="B468" s="303"/>
      <c r="C468" s="218"/>
      <c r="D468" s="224"/>
      <c r="E468" s="219"/>
      <c r="F468" s="219"/>
      <c r="G468" s="219"/>
      <c r="H468" s="219"/>
      <c r="I468" s="219"/>
      <c r="J468" s="219"/>
      <c r="K468" s="219"/>
      <c r="L468" s="219"/>
      <c r="M468" s="219"/>
      <c r="N468" s="220"/>
      <c r="O468" s="219"/>
      <c r="P468" s="219"/>
      <c r="Q468" s="219"/>
      <c r="R468" s="221"/>
      <c r="S468" s="306"/>
      <c r="T468" s="306"/>
    </row>
    <row r="469" spans="1:20" ht="12.75">
      <c r="A469" s="217"/>
      <c r="B469" s="303"/>
      <c r="C469" s="218"/>
      <c r="D469" s="218"/>
      <c r="E469" s="219"/>
      <c r="F469" s="219"/>
      <c r="G469" s="219"/>
      <c r="H469" s="219"/>
      <c r="I469" s="219"/>
      <c r="J469" s="219"/>
      <c r="K469" s="219"/>
      <c r="L469" s="219"/>
      <c r="M469" s="219"/>
      <c r="N469" s="220"/>
      <c r="O469" s="219"/>
      <c r="P469" s="219"/>
      <c r="Q469" s="219"/>
      <c r="R469" s="221"/>
      <c r="S469" s="306"/>
      <c r="T469" s="306"/>
    </row>
    <row r="470" spans="1:20" ht="12.75">
      <c r="A470" s="217"/>
      <c r="B470" s="303"/>
      <c r="C470" s="218"/>
      <c r="D470" s="218"/>
      <c r="E470" s="219"/>
      <c r="F470" s="219"/>
      <c r="G470" s="219"/>
      <c r="H470" s="219"/>
      <c r="I470" s="219"/>
      <c r="J470" s="219"/>
      <c r="K470" s="219"/>
      <c r="L470" s="219"/>
      <c r="M470" s="219"/>
      <c r="N470" s="220"/>
      <c r="O470" s="219"/>
      <c r="P470" s="219"/>
      <c r="Q470" s="219"/>
      <c r="R470" s="221"/>
      <c r="S470" s="306"/>
      <c r="T470" s="306"/>
    </row>
    <row r="471" spans="1:20" ht="12.75">
      <c r="A471" s="217"/>
      <c r="B471" s="303"/>
      <c r="C471" s="218"/>
      <c r="D471" s="218"/>
      <c r="E471" s="219"/>
      <c r="F471" s="219"/>
      <c r="G471" s="219"/>
      <c r="H471" s="219"/>
      <c r="I471" s="219"/>
      <c r="J471" s="219"/>
      <c r="K471" s="219"/>
      <c r="L471" s="219"/>
      <c r="M471" s="219"/>
      <c r="N471" s="220"/>
      <c r="O471" s="219"/>
      <c r="P471" s="219"/>
      <c r="Q471" s="219"/>
      <c r="R471" s="221"/>
      <c r="S471" s="306"/>
      <c r="T471" s="306"/>
    </row>
    <row r="472" spans="1:20" ht="12.75">
      <c r="A472" s="217"/>
      <c r="B472" s="303"/>
      <c r="C472" s="218"/>
      <c r="D472" s="218"/>
      <c r="E472" s="219"/>
      <c r="F472" s="219"/>
      <c r="G472" s="219"/>
      <c r="H472" s="219"/>
      <c r="I472" s="219"/>
      <c r="J472" s="219"/>
      <c r="K472" s="219"/>
      <c r="L472" s="219"/>
      <c r="M472" s="219"/>
      <c r="N472" s="220"/>
      <c r="O472" s="219"/>
      <c r="P472" s="219"/>
      <c r="Q472" s="219"/>
      <c r="R472" s="221"/>
      <c r="S472" s="306"/>
      <c r="T472" s="306"/>
    </row>
    <row r="473" spans="1:20" ht="12.75">
      <c r="A473" s="217"/>
      <c r="B473" s="303"/>
      <c r="C473" s="218"/>
      <c r="D473" s="218"/>
      <c r="E473" s="219"/>
      <c r="F473" s="219"/>
      <c r="G473" s="219"/>
      <c r="H473" s="219"/>
      <c r="I473" s="219"/>
      <c r="J473" s="219"/>
      <c r="K473" s="219"/>
      <c r="L473" s="219"/>
      <c r="M473" s="219"/>
      <c r="N473" s="220"/>
      <c r="O473" s="219"/>
      <c r="P473" s="219"/>
      <c r="Q473" s="219"/>
      <c r="R473" s="221"/>
      <c r="S473" s="306"/>
      <c r="T473" s="306"/>
    </row>
    <row r="474" spans="1:20" ht="12.75">
      <c r="A474" s="217"/>
      <c r="B474" s="303"/>
      <c r="C474" s="218"/>
      <c r="D474" s="218"/>
      <c r="E474" s="219"/>
      <c r="F474" s="219"/>
      <c r="G474" s="219"/>
      <c r="H474" s="219"/>
      <c r="I474" s="219"/>
      <c r="J474" s="219"/>
      <c r="K474" s="219"/>
      <c r="L474" s="219"/>
      <c r="M474" s="219"/>
      <c r="N474" s="220"/>
      <c r="O474" s="219"/>
      <c r="P474" s="219"/>
      <c r="Q474" s="219"/>
      <c r="R474" s="221"/>
      <c r="S474" s="306"/>
      <c r="T474" s="306"/>
    </row>
    <row r="475" spans="1:20" ht="12.75">
      <c r="A475" s="217"/>
      <c r="B475" s="303"/>
      <c r="C475" s="218"/>
      <c r="D475" s="218"/>
      <c r="E475" s="219"/>
      <c r="F475" s="219"/>
      <c r="G475" s="219"/>
      <c r="H475" s="219"/>
      <c r="I475" s="219"/>
      <c r="J475" s="219"/>
      <c r="K475" s="219"/>
      <c r="L475" s="219"/>
      <c r="M475" s="219"/>
      <c r="N475" s="220"/>
      <c r="O475" s="219"/>
      <c r="P475" s="219"/>
      <c r="Q475" s="219"/>
      <c r="R475" s="221"/>
      <c r="S475" s="306"/>
      <c r="T475" s="306"/>
    </row>
    <row r="476" spans="1:20" ht="12.75">
      <c r="A476" s="217"/>
      <c r="B476" s="303"/>
      <c r="C476" s="218"/>
      <c r="D476" s="218"/>
      <c r="E476" s="219"/>
      <c r="F476" s="219"/>
      <c r="G476" s="219"/>
      <c r="H476" s="219"/>
      <c r="I476" s="219"/>
      <c r="J476" s="219"/>
      <c r="K476" s="219"/>
      <c r="L476" s="219"/>
      <c r="M476" s="219"/>
      <c r="N476" s="220"/>
      <c r="O476" s="219"/>
      <c r="P476" s="219"/>
      <c r="Q476" s="219"/>
      <c r="R476" s="221"/>
      <c r="S476" s="306"/>
      <c r="T476" s="306"/>
    </row>
    <row r="477" spans="1:20" ht="12.75">
      <c r="A477" s="217"/>
      <c r="B477" s="303"/>
      <c r="C477" s="218"/>
      <c r="D477" s="218"/>
      <c r="E477" s="219"/>
      <c r="F477" s="219"/>
      <c r="G477" s="219"/>
      <c r="H477" s="219"/>
      <c r="I477" s="219"/>
      <c r="J477" s="219"/>
      <c r="K477" s="219"/>
      <c r="L477" s="219"/>
      <c r="M477" s="219"/>
      <c r="N477" s="220"/>
      <c r="O477" s="219"/>
      <c r="P477" s="219"/>
      <c r="Q477" s="219"/>
      <c r="R477" s="221"/>
      <c r="S477" s="306"/>
      <c r="T477" s="306"/>
    </row>
    <row r="478" spans="1:20" ht="12.75">
      <c r="A478" s="217"/>
      <c r="B478" s="303"/>
      <c r="C478" s="218"/>
      <c r="D478" s="218"/>
      <c r="E478" s="219"/>
      <c r="F478" s="219"/>
      <c r="G478" s="219"/>
      <c r="H478" s="219"/>
      <c r="I478" s="219"/>
      <c r="J478" s="219"/>
      <c r="K478" s="219"/>
      <c r="L478" s="219"/>
      <c r="M478" s="219"/>
      <c r="N478" s="220"/>
      <c r="O478" s="219"/>
      <c r="P478" s="219"/>
      <c r="Q478" s="219"/>
      <c r="R478" s="221"/>
      <c r="S478" s="306"/>
      <c r="T478" s="306"/>
    </row>
    <row r="479" spans="1:20" ht="12.75">
      <c r="A479" s="217"/>
      <c r="B479" s="303"/>
      <c r="C479" s="218"/>
      <c r="D479" s="218"/>
      <c r="E479" s="219"/>
      <c r="F479" s="219"/>
      <c r="G479" s="219"/>
      <c r="H479" s="219"/>
      <c r="I479" s="219"/>
      <c r="J479" s="219"/>
      <c r="K479" s="219"/>
      <c r="L479" s="219"/>
      <c r="M479" s="219"/>
      <c r="N479" s="220"/>
      <c r="O479" s="219"/>
      <c r="P479" s="219"/>
      <c r="Q479" s="219"/>
      <c r="R479" s="221"/>
      <c r="S479" s="306"/>
      <c r="T479" s="306"/>
    </row>
    <row r="480" spans="1:20" ht="12.75">
      <c r="A480" s="217"/>
      <c r="B480" s="303"/>
      <c r="C480" s="218"/>
      <c r="D480" s="218"/>
      <c r="E480" s="219"/>
      <c r="F480" s="219"/>
      <c r="G480" s="219"/>
      <c r="H480" s="219"/>
      <c r="I480" s="219"/>
      <c r="J480" s="219"/>
      <c r="K480" s="219"/>
      <c r="L480" s="219"/>
      <c r="M480" s="219"/>
      <c r="N480" s="220"/>
      <c r="O480" s="219"/>
      <c r="P480" s="219"/>
      <c r="Q480" s="219"/>
      <c r="R480" s="221"/>
      <c r="S480" s="306"/>
      <c r="T480" s="306"/>
    </row>
    <row r="481" spans="1:20" ht="12.75">
      <c r="A481" s="217"/>
      <c r="B481" s="303"/>
      <c r="C481" s="222"/>
      <c r="D481" s="222"/>
      <c r="E481" s="219"/>
      <c r="F481" s="219"/>
      <c r="G481" s="219"/>
      <c r="H481" s="219"/>
      <c r="I481" s="219"/>
      <c r="J481" s="219"/>
      <c r="K481" s="219"/>
      <c r="L481" s="219"/>
      <c r="M481" s="219"/>
      <c r="N481" s="220"/>
      <c r="O481" s="219"/>
      <c r="P481" s="219"/>
      <c r="Q481" s="219"/>
      <c r="R481" s="221"/>
      <c r="S481" s="306"/>
      <c r="T481" s="306"/>
    </row>
    <row r="482" spans="1:20" ht="12.75">
      <c r="A482" s="217"/>
      <c r="B482" s="303"/>
      <c r="C482" s="222"/>
      <c r="D482" s="222"/>
      <c r="E482" s="219"/>
      <c r="F482" s="219"/>
      <c r="G482" s="219"/>
      <c r="H482" s="219"/>
      <c r="I482" s="219"/>
      <c r="J482" s="219"/>
      <c r="K482" s="219"/>
      <c r="L482" s="219"/>
      <c r="M482" s="219"/>
      <c r="N482" s="220"/>
      <c r="O482" s="219"/>
      <c r="P482" s="219"/>
      <c r="Q482" s="219"/>
      <c r="R482" s="221"/>
      <c r="S482" s="306"/>
      <c r="T482" s="306"/>
    </row>
    <row r="483" spans="1:20" ht="12.75">
      <c r="A483" s="217"/>
      <c r="B483" s="303"/>
      <c r="C483" s="218"/>
      <c r="D483" s="218"/>
      <c r="E483" s="219"/>
      <c r="F483" s="219"/>
      <c r="G483" s="219"/>
      <c r="H483" s="219"/>
      <c r="I483" s="219"/>
      <c r="J483" s="219"/>
      <c r="K483" s="219"/>
      <c r="L483" s="219"/>
      <c r="M483" s="219"/>
      <c r="N483" s="220"/>
      <c r="O483" s="219"/>
      <c r="P483" s="219"/>
      <c r="Q483" s="219"/>
      <c r="R483" s="221"/>
      <c r="S483" s="306"/>
      <c r="T483" s="306"/>
    </row>
    <row r="484" spans="1:20" ht="12.75">
      <c r="A484" s="217"/>
      <c r="B484" s="303"/>
      <c r="C484" s="218"/>
      <c r="D484" s="218"/>
      <c r="E484" s="219"/>
      <c r="F484" s="219"/>
      <c r="G484" s="219"/>
      <c r="H484" s="219"/>
      <c r="I484" s="219"/>
      <c r="J484" s="219"/>
      <c r="K484" s="219"/>
      <c r="L484" s="219"/>
      <c r="M484" s="219"/>
      <c r="N484" s="220"/>
      <c r="O484" s="219"/>
      <c r="P484" s="219"/>
      <c r="Q484" s="219"/>
      <c r="R484" s="221"/>
      <c r="S484" s="306"/>
      <c r="T484" s="306"/>
    </row>
    <row r="485" spans="1:20" ht="12.75">
      <c r="A485" s="217"/>
      <c r="B485" s="303"/>
      <c r="C485" s="218"/>
      <c r="D485" s="218"/>
      <c r="E485" s="219"/>
      <c r="F485" s="219"/>
      <c r="G485" s="219"/>
      <c r="H485" s="219"/>
      <c r="I485" s="219"/>
      <c r="J485" s="219"/>
      <c r="K485" s="219"/>
      <c r="L485" s="219"/>
      <c r="M485" s="219"/>
      <c r="N485" s="220"/>
      <c r="O485" s="219"/>
      <c r="P485" s="219"/>
      <c r="Q485" s="219"/>
      <c r="R485" s="221"/>
      <c r="S485" s="306"/>
      <c r="T485" s="306"/>
    </row>
    <row r="486" spans="1:20" ht="12.75">
      <c r="A486" s="217"/>
      <c r="B486" s="303"/>
      <c r="C486" s="218"/>
      <c r="D486" s="218"/>
      <c r="E486" s="219"/>
      <c r="F486" s="219"/>
      <c r="G486" s="219"/>
      <c r="H486" s="219"/>
      <c r="I486" s="219"/>
      <c r="J486" s="219"/>
      <c r="K486" s="219"/>
      <c r="L486" s="219"/>
      <c r="M486" s="219"/>
      <c r="N486" s="220"/>
      <c r="O486" s="219"/>
      <c r="P486" s="219"/>
      <c r="Q486" s="219"/>
      <c r="R486" s="221"/>
      <c r="S486" s="306"/>
      <c r="T486" s="306"/>
    </row>
    <row r="487" spans="1:20" ht="12.75">
      <c r="A487" s="217"/>
      <c r="B487" s="303"/>
      <c r="C487" s="222"/>
      <c r="D487" s="222"/>
      <c r="E487" s="219"/>
      <c r="F487" s="219"/>
      <c r="G487" s="219"/>
      <c r="H487" s="219"/>
      <c r="I487" s="219"/>
      <c r="J487" s="219"/>
      <c r="K487" s="219"/>
      <c r="L487" s="219"/>
      <c r="M487" s="219"/>
      <c r="N487" s="220"/>
      <c r="O487" s="219"/>
      <c r="P487" s="219"/>
      <c r="Q487" s="219"/>
      <c r="R487" s="221"/>
      <c r="S487" s="306"/>
      <c r="T487" s="306"/>
    </row>
    <row r="488" spans="1:20" ht="12.75">
      <c r="A488" s="217"/>
      <c r="B488" s="303"/>
      <c r="C488" s="218"/>
      <c r="D488" s="218"/>
      <c r="E488" s="219"/>
      <c r="F488" s="219"/>
      <c r="G488" s="219"/>
      <c r="H488" s="219"/>
      <c r="I488" s="219"/>
      <c r="J488" s="219"/>
      <c r="K488" s="219"/>
      <c r="L488" s="219"/>
      <c r="M488" s="219"/>
      <c r="N488" s="220"/>
      <c r="O488" s="219"/>
      <c r="P488" s="219"/>
      <c r="Q488" s="219"/>
      <c r="R488" s="221"/>
      <c r="S488" s="306"/>
      <c r="T488" s="306"/>
    </row>
    <row r="489" spans="1:20" ht="12.75">
      <c r="A489" s="217"/>
      <c r="B489" s="303"/>
      <c r="C489" s="218"/>
      <c r="D489" s="218"/>
      <c r="E489" s="219"/>
      <c r="F489" s="219"/>
      <c r="G489" s="219"/>
      <c r="H489" s="219"/>
      <c r="I489" s="219"/>
      <c r="J489" s="219"/>
      <c r="K489" s="219"/>
      <c r="L489" s="219"/>
      <c r="M489" s="219"/>
      <c r="N489" s="220"/>
      <c r="O489" s="219"/>
      <c r="P489" s="219"/>
      <c r="Q489" s="219"/>
      <c r="R489" s="221"/>
      <c r="S489" s="306"/>
      <c r="T489" s="306"/>
    </row>
    <row r="490" spans="1:20" ht="12.75">
      <c r="A490" s="217"/>
      <c r="B490" s="303"/>
      <c r="C490" s="222"/>
      <c r="D490" s="222"/>
      <c r="E490" s="219"/>
      <c r="F490" s="219"/>
      <c r="G490" s="219"/>
      <c r="H490" s="219"/>
      <c r="I490" s="219"/>
      <c r="J490" s="219"/>
      <c r="K490" s="219"/>
      <c r="L490" s="219"/>
      <c r="M490" s="219"/>
      <c r="N490" s="220"/>
      <c r="O490" s="219"/>
      <c r="P490" s="219"/>
      <c r="Q490" s="219"/>
      <c r="R490" s="221"/>
      <c r="S490" s="306"/>
      <c r="T490" s="306"/>
    </row>
    <row r="491" spans="1:20" ht="12.75">
      <c r="A491" s="217"/>
      <c r="B491" s="303"/>
      <c r="C491" s="218"/>
      <c r="D491" s="218"/>
      <c r="E491" s="219"/>
      <c r="F491" s="219"/>
      <c r="G491" s="219"/>
      <c r="H491" s="219"/>
      <c r="I491" s="219"/>
      <c r="J491" s="219"/>
      <c r="K491" s="219"/>
      <c r="L491" s="219"/>
      <c r="M491" s="219"/>
      <c r="N491" s="220"/>
      <c r="O491" s="219"/>
      <c r="P491" s="219"/>
      <c r="Q491" s="219"/>
      <c r="R491" s="221"/>
      <c r="S491" s="306"/>
      <c r="T491" s="306"/>
    </row>
    <row r="492" spans="1:20" ht="12.75">
      <c r="A492" s="217"/>
      <c r="B492" s="303"/>
      <c r="C492" s="218"/>
      <c r="D492" s="218"/>
      <c r="E492" s="219"/>
      <c r="F492" s="219"/>
      <c r="G492" s="219"/>
      <c r="H492" s="219"/>
      <c r="I492" s="219"/>
      <c r="J492" s="219"/>
      <c r="K492" s="219"/>
      <c r="L492" s="219"/>
      <c r="M492" s="219"/>
      <c r="N492" s="220"/>
      <c r="O492" s="219"/>
      <c r="P492" s="219"/>
      <c r="Q492" s="219"/>
      <c r="R492" s="221"/>
      <c r="S492" s="306"/>
      <c r="T492" s="306"/>
    </row>
    <row r="493" spans="1:20" ht="12.75">
      <c r="A493" s="217"/>
      <c r="B493" s="303"/>
      <c r="C493" s="218"/>
      <c r="D493" s="218"/>
      <c r="E493" s="219"/>
      <c r="F493" s="219"/>
      <c r="G493" s="219"/>
      <c r="H493" s="219"/>
      <c r="I493" s="219"/>
      <c r="J493" s="219"/>
      <c r="K493" s="219"/>
      <c r="L493" s="219"/>
      <c r="M493" s="219"/>
      <c r="N493" s="220"/>
      <c r="O493" s="219"/>
      <c r="P493" s="219"/>
      <c r="Q493" s="219"/>
      <c r="R493" s="221"/>
      <c r="S493" s="306"/>
      <c r="T493" s="306"/>
    </row>
    <row r="494" spans="1:20" ht="12.75">
      <c r="A494" s="217"/>
      <c r="B494" s="303"/>
      <c r="C494" s="218"/>
      <c r="D494" s="218"/>
      <c r="E494" s="219"/>
      <c r="F494" s="219"/>
      <c r="G494" s="219"/>
      <c r="H494" s="219"/>
      <c r="I494" s="219"/>
      <c r="J494" s="219"/>
      <c r="K494" s="219"/>
      <c r="L494" s="219"/>
      <c r="M494" s="219"/>
      <c r="N494" s="220"/>
      <c r="O494" s="219"/>
      <c r="P494" s="219"/>
      <c r="Q494" s="219"/>
      <c r="R494" s="221"/>
      <c r="S494" s="306"/>
      <c r="T494" s="306"/>
    </row>
    <row r="495" spans="1:20" ht="12.75">
      <c r="A495" s="217"/>
      <c r="B495" s="303"/>
      <c r="C495" s="222"/>
      <c r="D495" s="222"/>
      <c r="E495" s="219"/>
      <c r="F495" s="219"/>
      <c r="G495" s="219"/>
      <c r="H495" s="219"/>
      <c r="I495" s="219"/>
      <c r="J495" s="219"/>
      <c r="K495" s="219"/>
      <c r="L495" s="219"/>
      <c r="M495" s="219"/>
      <c r="N495" s="220"/>
      <c r="O495" s="219"/>
      <c r="P495" s="219"/>
      <c r="Q495" s="219"/>
      <c r="R495" s="221"/>
      <c r="S495" s="306"/>
      <c r="T495" s="306"/>
    </row>
    <row r="496" spans="1:20" ht="12.75">
      <c r="A496" s="217"/>
      <c r="B496" s="303"/>
      <c r="C496" s="218"/>
      <c r="D496" s="218"/>
      <c r="E496" s="219"/>
      <c r="F496" s="219"/>
      <c r="G496" s="219"/>
      <c r="H496" s="219"/>
      <c r="I496" s="219"/>
      <c r="J496" s="219"/>
      <c r="K496" s="219"/>
      <c r="L496" s="219"/>
      <c r="M496" s="219"/>
      <c r="N496" s="220"/>
      <c r="O496" s="219"/>
      <c r="P496" s="219"/>
      <c r="Q496" s="219"/>
      <c r="R496" s="221"/>
      <c r="S496" s="306"/>
      <c r="T496" s="306"/>
    </row>
    <row r="497" spans="1:20" ht="12.75">
      <c r="A497" s="217"/>
      <c r="B497" s="303"/>
      <c r="C497" s="222"/>
      <c r="D497" s="222"/>
      <c r="E497" s="219"/>
      <c r="F497" s="219"/>
      <c r="G497" s="219"/>
      <c r="H497" s="219"/>
      <c r="I497" s="219"/>
      <c r="J497" s="219"/>
      <c r="K497" s="219"/>
      <c r="L497" s="219"/>
      <c r="M497" s="219"/>
      <c r="N497" s="220"/>
      <c r="O497" s="219"/>
      <c r="P497" s="219"/>
      <c r="Q497" s="219"/>
      <c r="R497" s="221"/>
      <c r="S497" s="306"/>
      <c r="T497" s="306"/>
    </row>
    <row r="498" spans="1:20" ht="12.75">
      <c r="A498" s="217"/>
      <c r="B498" s="303"/>
      <c r="C498" s="218"/>
      <c r="D498" s="218"/>
      <c r="E498" s="219"/>
      <c r="F498" s="219"/>
      <c r="G498" s="219"/>
      <c r="H498" s="219"/>
      <c r="I498" s="219"/>
      <c r="J498" s="219"/>
      <c r="K498" s="219"/>
      <c r="L498" s="219"/>
      <c r="M498" s="219"/>
      <c r="N498" s="220"/>
      <c r="O498" s="219"/>
      <c r="P498" s="219"/>
      <c r="Q498" s="219"/>
      <c r="R498" s="221"/>
      <c r="S498" s="306"/>
      <c r="T498" s="306"/>
    </row>
    <row r="499" spans="1:20" ht="12.75">
      <c r="A499" s="217"/>
      <c r="B499" s="303"/>
      <c r="C499" s="218"/>
      <c r="D499" s="218"/>
      <c r="E499" s="219"/>
      <c r="F499" s="219"/>
      <c r="G499" s="219"/>
      <c r="H499" s="219"/>
      <c r="I499" s="219"/>
      <c r="J499" s="219"/>
      <c r="K499" s="219"/>
      <c r="L499" s="219"/>
      <c r="M499" s="219"/>
      <c r="N499" s="220"/>
      <c r="O499" s="219"/>
      <c r="P499" s="219"/>
      <c r="Q499" s="219"/>
      <c r="R499" s="221"/>
      <c r="S499" s="306"/>
      <c r="T499" s="306"/>
    </row>
    <row r="500" spans="1:20" ht="12.75">
      <c r="A500" s="217"/>
      <c r="B500" s="303"/>
      <c r="C500" s="222"/>
      <c r="D500" s="222"/>
      <c r="E500" s="219"/>
      <c r="F500" s="219"/>
      <c r="G500" s="219"/>
      <c r="H500" s="219"/>
      <c r="I500" s="219"/>
      <c r="J500" s="219"/>
      <c r="K500" s="219"/>
      <c r="L500" s="219"/>
      <c r="M500" s="219"/>
      <c r="N500" s="220"/>
      <c r="O500" s="219"/>
      <c r="P500" s="219"/>
      <c r="Q500" s="219"/>
      <c r="R500" s="221"/>
      <c r="S500" s="306"/>
      <c r="T500" s="306"/>
    </row>
    <row r="501" spans="1:20" ht="12.75">
      <c r="A501" s="217"/>
      <c r="B501" s="303"/>
      <c r="C501" s="218"/>
      <c r="D501" s="218"/>
      <c r="E501" s="219"/>
      <c r="F501" s="219"/>
      <c r="G501" s="219"/>
      <c r="H501" s="219"/>
      <c r="I501" s="219"/>
      <c r="J501" s="219"/>
      <c r="K501" s="219"/>
      <c r="L501" s="219"/>
      <c r="M501" s="219"/>
      <c r="N501" s="220"/>
      <c r="O501" s="219"/>
      <c r="P501" s="219"/>
      <c r="Q501" s="219"/>
      <c r="R501" s="221"/>
      <c r="S501" s="306"/>
      <c r="T501" s="306"/>
    </row>
    <row r="502" spans="1:20" ht="12.75">
      <c r="A502" s="217"/>
      <c r="B502" s="303"/>
      <c r="C502" s="218"/>
      <c r="D502" s="218"/>
      <c r="E502" s="219"/>
      <c r="F502" s="219"/>
      <c r="G502" s="219"/>
      <c r="H502" s="219"/>
      <c r="I502" s="219"/>
      <c r="J502" s="219"/>
      <c r="K502" s="219"/>
      <c r="L502" s="219"/>
      <c r="M502" s="219"/>
      <c r="N502" s="220"/>
      <c r="O502" s="219"/>
      <c r="P502" s="219"/>
      <c r="Q502" s="219"/>
      <c r="R502" s="221"/>
      <c r="S502" s="306"/>
      <c r="T502" s="306"/>
    </row>
    <row r="503" spans="1:20" ht="12.75">
      <c r="A503" s="217"/>
      <c r="B503" s="303"/>
      <c r="C503" s="218"/>
      <c r="D503" s="218"/>
      <c r="E503" s="219"/>
      <c r="F503" s="219"/>
      <c r="G503" s="219"/>
      <c r="H503" s="219"/>
      <c r="I503" s="219"/>
      <c r="J503" s="219"/>
      <c r="K503" s="219"/>
      <c r="L503" s="219"/>
      <c r="M503" s="219"/>
      <c r="N503" s="220"/>
      <c r="O503" s="219"/>
      <c r="P503" s="219"/>
      <c r="Q503" s="219"/>
      <c r="R503" s="221"/>
      <c r="S503" s="306"/>
      <c r="T503" s="306"/>
    </row>
    <row r="504" spans="1:20" ht="12.75">
      <c r="A504" s="217"/>
      <c r="B504" s="303"/>
      <c r="C504" s="218"/>
      <c r="D504" s="218"/>
      <c r="E504" s="219"/>
      <c r="F504" s="219"/>
      <c r="G504" s="219"/>
      <c r="H504" s="219"/>
      <c r="I504" s="219"/>
      <c r="J504" s="219"/>
      <c r="K504" s="219"/>
      <c r="L504" s="219"/>
      <c r="M504" s="219"/>
      <c r="N504" s="220"/>
      <c r="O504" s="219"/>
      <c r="P504" s="219"/>
      <c r="Q504" s="219"/>
      <c r="R504" s="221"/>
      <c r="S504" s="306"/>
      <c r="T504" s="306"/>
    </row>
    <row r="505" spans="1:20" ht="12.75">
      <c r="A505" s="217"/>
      <c r="B505" s="303"/>
      <c r="C505" s="222"/>
      <c r="D505" s="222"/>
      <c r="E505" s="219"/>
      <c r="F505" s="219"/>
      <c r="G505" s="219"/>
      <c r="H505" s="219"/>
      <c r="I505" s="219"/>
      <c r="J505" s="219"/>
      <c r="K505" s="219"/>
      <c r="L505" s="219"/>
      <c r="M505" s="219"/>
      <c r="N505" s="220"/>
      <c r="O505" s="219"/>
      <c r="P505" s="219"/>
      <c r="Q505" s="219"/>
      <c r="R505" s="221"/>
      <c r="S505" s="306"/>
      <c r="T505" s="306"/>
    </row>
    <row r="506" spans="1:20" ht="12.75">
      <c r="A506" s="217"/>
      <c r="B506" s="303"/>
      <c r="C506" s="218"/>
      <c r="D506" s="218"/>
      <c r="E506" s="219"/>
      <c r="F506" s="219"/>
      <c r="G506" s="219"/>
      <c r="H506" s="219"/>
      <c r="I506" s="219"/>
      <c r="J506" s="219"/>
      <c r="K506" s="219"/>
      <c r="L506" s="219"/>
      <c r="M506" s="219"/>
      <c r="N506" s="220"/>
      <c r="O506" s="219"/>
      <c r="P506" s="219"/>
      <c r="Q506" s="219"/>
      <c r="R506" s="221"/>
      <c r="S506" s="306"/>
      <c r="T506" s="306"/>
    </row>
    <row r="507" spans="1:20" ht="12.75">
      <c r="A507" s="217"/>
      <c r="B507" s="303"/>
      <c r="C507" s="222"/>
      <c r="D507" s="222"/>
      <c r="E507" s="219"/>
      <c r="F507" s="219"/>
      <c r="G507" s="219"/>
      <c r="H507" s="219"/>
      <c r="I507" s="219"/>
      <c r="J507" s="219"/>
      <c r="K507" s="219"/>
      <c r="L507" s="219"/>
      <c r="M507" s="219"/>
      <c r="N507" s="220"/>
      <c r="O507" s="219"/>
      <c r="P507" s="219"/>
      <c r="Q507" s="219"/>
      <c r="R507" s="221"/>
      <c r="S507" s="306"/>
      <c r="T507" s="306"/>
    </row>
    <row r="508" spans="1:20" ht="12.75">
      <c r="A508" s="217"/>
      <c r="B508" s="303"/>
      <c r="C508" s="218"/>
      <c r="D508" s="218"/>
      <c r="E508" s="219"/>
      <c r="F508" s="219"/>
      <c r="G508" s="219"/>
      <c r="H508" s="219"/>
      <c r="I508" s="219"/>
      <c r="J508" s="219"/>
      <c r="K508" s="219"/>
      <c r="L508" s="219"/>
      <c r="M508" s="219"/>
      <c r="N508" s="220"/>
      <c r="O508" s="219"/>
      <c r="P508" s="219"/>
      <c r="Q508" s="219"/>
      <c r="R508" s="221"/>
      <c r="S508" s="306"/>
      <c r="T508" s="306"/>
    </row>
    <row r="509" spans="1:20" ht="12.75">
      <c r="A509" s="217"/>
      <c r="B509" s="303"/>
      <c r="C509" s="218"/>
      <c r="D509" s="218"/>
      <c r="E509" s="219"/>
      <c r="F509" s="219"/>
      <c r="G509" s="219"/>
      <c r="H509" s="219"/>
      <c r="I509" s="219"/>
      <c r="J509" s="219"/>
      <c r="K509" s="219"/>
      <c r="L509" s="219"/>
      <c r="M509" s="219"/>
      <c r="N509" s="220"/>
      <c r="O509" s="219"/>
      <c r="P509" s="219"/>
      <c r="Q509" s="219"/>
      <c r="R509" s="221"/>
      <c r="S509" s="306"/>
      <c r="T509" s="306"/>
    </row>
    <row r="510" spans="1:20" ht="12.75">
      <c r="A510" s="217"/>
      <c r="B510" s="303"/>
      <c r="C510" s="218"/>
      <c r="D510" s="218"/>
      <c r="E510" s="219"/>
      <c r="F510" s="219"/>
      <c r="G510" s="219"/>
      <c r="H510" s="219"/>
      <c r="I510" s="219"/>
      <c r="J510" s="219"/>
      <c r="K510" s="219"/>
      <c r="L510" s="219"/>
      <c r="M510" s="219"/>
      <c r="N510" s="220"/>
      <c r="O510" s="219"/>
      <c r="P510" s="219"/>
      <c r="Q510" s="219"/>
      <c r="R510" s="221"/>
      <c r="S510" s="306"/>
      <c r="T510" s="306"/>
    </row>
    <row r="511" spans="1:20" ht="12.75">
      <c r="A511" s="217"/>
      <c r="B511" s="303"/>
      <c r="C511" s="218"/>
      <c r="D511" s="218"/>
      <c r="E511" s="219"/>
      <c r="F511" s="219"/>
      <c r="G511" s="219"/>
      <c r="H511" s="219"/>
      <c r="I511" s="219"/>
      <c r="J511" s="219"/>
      <c r="K511" s="219"/>
      <c r="L511" s="219"/>
      <c r="M511" s="219"/>
      <c r="N511" s="220"/>
      <c r="O511" s="219"/>
      <c r="P511" s="219"/>
      <c r="Q511" s="219"/>
      <c r="R511" s="221"/>
      <c r="S511" s="306"/>
      <c r="T511" s="306"/>
    </row>
    <row r="512" spans="1:20" ht="12.75">
      <c r="A512" s="217"/>
      <c r="B512" s="303"/>
      <c r="C512" s="218"/>
      <c r="D512" s="218"/>
      <c r="E512" s="219"/>
      <c r="F512" s="219"/>
      <c r="G512" s="219"/>
      <c r="H512" s="219"/>
      <c r="I512" s="219"/>
      <c r="J512" s="219"/>
      <c r="K512" s="219"/>
      <c r="L512" s="219"/>
      <c r="M512" s="219"/>
      <c r="N512" s="220"/>
      <c r="O512" s="219"/>
      <c r="P512" s="219"/>
      <c r="Q512" s="219"/>
      <c r="R512" s="221"/>
      <c r="S512" s="306"/>
      <c r="T512" s="306"/>
    </row>
    <row r="513" spans="1:20" ht="12.75">
      <c r="A513" s="217"/>
      <c r="B513" s="303"/>
      <c r="C513" s="222"/>
      <c r="D513" s="222"/>
      <c r="E513" s="219"/>
      <c r="F513" s="219"/>
      <c r="G513" s="219"/>
      <c r="H513" s="219"/>
      <c r="I513" s="219"/>
      <c r="J513" s="219"/>
      <c r="K513" s="219"/>
      <c r="L513" s="219"/>
      <c r="M513" s="219"/>
      <c r="N513" s="220"/>
      <c r="O513" s="219"/>
      <c r="P513" s="219"/>
      <c r="Q513" s="219"/>
      <c r="R513" s="221"/>
      <c r="S513" s="306"/>
      <c r="T513" s="306"/>
    </row>
    <row r="514" spans="1:20" ht="12.75">
      <c r="A514" s="217"/>
      <c r="B514" s="303"/>
      <c r="C514" s="218"/>
      <c r="D514" s="218"/>
      <c r="E514" s="219"/>
      <c r="F514" s="219"/>
      <c r="G514" s="219"/>
      <c r="H514" s="219"/>
      <c r="I514" s="219"/>
      <c r="J514" s="219"/>
      <c r="K514" s="219"/>
      <c r="L514" s="219"/>
      <c r="M514" s="219"/>
      <c r="N514" s="220"/>
      <c r="O514" s="219"/>
      <c r="P514" s="219"/>
      <c r="Q514" s="219"/>
      <c r="R514" s="221"/>
      <c r="S514" s="306"/>
      <c r="T514" s="306"/>
    </row>
    <row r="515" spans="1:20" ht="12.75">
      <c r="A515" s="217"/>
      <c r="B515" s="303"/>
      <c r="C515" s="218"/>
      <c r="D515" s="218"/>
      <c r="E515" s="219"/>
      <c r="F515" s="219"/>
      <c r="G515" s="219"/>
      <c r="H515" s="219"/>
      <c r="I515" s="219"/>
      <c r="J515" s="219"/>
      <c r="K515" s="219"/>
      <c r="L515" s="219"/>
      <c r="M515" s="219"/>
      <c r="N515" s="220"/>
      <c r="O515" s="219"/>
      <c r="P515" s="219"/>
      <c r="Q515" s="219"/>
      <c r="R515" s="221"/>
      <c r="S515" s="306"/>
      <c r="T515" s="306"/>
    </row>
    <row r="516" spans="1:20" ht="12.75">
      <c r="A516" s="217"/>
      <c r="B516" s="303"/>
      <c r="C516" s="218"/>
      <c r="D516" s="218"/>
      <c r="E516" s="219"/>
      <c r="F516" s="219"/>
      <c r="G516" s="219"/>
      <c r="H516" s="219"/>
      <c r="I516" s="219"/>
      <c r="J516" s="219"/>
      <c r="K516" s="219"/>
      <c r="L516" s="219"/>
      <c r="M516" s="219"/>
      <c r="N516" s="220"/>
      <c r="O516" s="219"/>
      <c r="P516" s="219"/>
      <c r="Q516" s="219"/>
      <c r="R516" s="221"/>
      <c r="S516" s="306"/>
      <c r="T516" s="306"/>
    </row>
    <row r="517" spans="1:20" ht="12.75">
      <c r="A517" s="217"/>
      <c r="B517" s="303"/>
      <c r="C517" s="218"/>
      <c r="D517" s="218"/>
      <c r="E517" s="219"/>
      <c r="F517" s="219"/>
      <c r="G517" s="219"/>
      <c r="H517" s="219"/>
      <c r="I517" s="219"/>
      <c r="J517" s="219"/>
      <c r="K517" s="219"/>
      <c r="L517" s="219"/>
      <c r="M517" s="219"/>
      <c r="N517" s="220"/>
      <c r="O517" s="219"/>
      <c r="P517" s="219"/>
      <c r="Q517" s="219"/>
      <c r="R517" s="221"/>
      <c r="S517" s="306"/>
      <c r="T517" s="306"/>
    </row>
    <row r="518" spans="1:20" ht="12.75">
      <c r="A518" s="217"/>
      <c r="B518" s="303"/>
      <c r="C518" s="222"/>
      <c r="D518" s="222"/>
      <c r="E518" s="219"/>
      <c r="F518" s="219"/>
      <c r="G518" s="219"/>
      <c r="H518" s="219"/>
      <c r="I518" s="219"/>
      <c r="J518" s="219"/>
      <c r="K518" s="219"/>
      <c r="L518" s="219"/>
      <c r="M518" s="219"/>
      <c r="N518" s="220"/>
      <c r="O518" s="219"/>
      <c r="P518" s="219"/>
      <c r="Q518" s="219"/>
      <c r="R518" s="221"/>
      <c r="S518" s="306"/>
      <c r="T518" s="306"/>
    </row>
    <row r="519" spans="1:20" ht="12.75">
      <c r="A519" s="217"/>
      <c r="B519" s="303"/>
      <c r="C519" s="222"/>
      <c r="D519" s="222"/>
      <c r="E519" s="219"/>
      <c r="F519" s="219"/>
      <c r="G519" s="219"/>
      <c r="H519" s="219"/>
      <c r="I519" s="219"/>
      <c r="J519" s="219"/>
      <c r="K519" s="219"/>
      <c r="L519" s="219"/>
      <c r="M519" s="219"/>
      <c r="N519" s="220"/>
      <c r="O519" s="219"/>
      <c r="P519" s="219"/>
      <c r="Q519" s="219"/>
      <c r="R519" s="221"/>
      <c r="S519" s="306"/>
      <c r="T519" s="306"/>
    </row>
    <row r="520" spans="1:20" ht="12.75">
      <c r="A520" s="217"/>
      <c r="B520" s="303"/>
      <c r="C520" s="222"/>
      <c r="D520" s="222"/>
      <c r="E520" s="219"/>
      <c r="F520" s="219"/>
      <c r="G520" s="219"/>
      <c r="H520" s="219"/>
      <c r="I520" s="219"/>
      <c r="J520" s="219"/>
      <c r="K520" s="219"/>
      <c r="L520" s="219"/>
      <c r="M520" s="219"/>
      <c r="N520" s="220"/>
      <c r="O520" s="219"/>
      <c r="P520" s="219"/>
      <c r="Q520" s="219"/>
      <c r="R520" s="221"/>
      <c r="S520" s="306"/>
      <c r="T520" s="306"/>
    </row>
    <row r="521" spans="1:20" ht="12.75">
      <c r="A521" s="217"/>
      <c r="B521" s="303"/>
      <c r="C521" s="222"/>
      <c r="D521" s="222"/>
      <c r="E521" s="219"/>
      <c r="F521" s="219"/>
      <c r="G521" s="219"/>
      <c r="H521" s="219"/>
      <c r="I521" s="219"/>
      <c r="J521" s="219"/>
      <c r="K521" s="219"/>
      <c r="L521" s="219"/>
      <c r="M521" s="219"/>
      <c r="N521" s="220"/>
      <c r="O521" s="219"/>
      <c r="P521" s="219"/>
      <c r="Q521" s="219"/>
      <c r="R521" s="221"/>
      <c r="S521" s="306"/>
      <c r="T521" s="306"/>
    </row>
    <row r="522" spans="1:20" ht="12.75">
      <c r="A522" s="217"/>
      <c r="B522" s="303"/>
      <c r="C522" s="218"/>
      <c r="D522" s="218"/>
      <c r="E522" s="219"/>
      <c r="F522" s="219"/>
      <c r="G522" s="219"/>
      <c r="H522" s="219"/>
      <c r="I522" s="219"/>
      <c r="J522" s="219"/>
      <c r="K522" s="219"/>
      <c r="L522" s="219"/>
      <c r="M522" s="219"/>
      <c r="N522" s="220"/>
      <c r="O522" s="219"/>
      <c r="P522" s="219"/>
      <c r="Q522" s="219"/>
      <c r="R522" s="221"/>
      <c r="S522" s="306"/>
      <c r="T522" s="306"/>
    </row>
    <row r="523" spans="1:20" ht="12.75">
      <c r="A523" s="217"/>
      <c r="B523" s="303"/>
      <c r="C523" s="218"/>
      <c r="D523" s="218"/>
      <c r="E523" s="219"/>
      <c r="F523" s="219"/>
      <c r="G523" s="219"/>
      <c r="H523" s="219"/>
      <c r="I523" s="219"/>
      <c r="J523" s="219"/>
      <c r="K523" s="219"/>
      <c r="L523" s="219"/>
      <c r="M523" s="219"/>
      <c r="N523" s="220"/>
      <c r="O523" s="219"/>
      <c r="P523" s="219"/>
      <c r="Q523" s="219"/>
      <c r="R523" s="221"/>
      <c r="S523" s="306"/>
      <c r="T523" s="306"/>
    </row>
    <row r="524" spans="1:20" ht="12.75">
      <c r="A524" s="217"/>
      <c r="B524" s="303"/>
      <c r="C524" s="224"/>
      <c r="D524" s="224"/>
      <c r="E524" s="219"/>
      <c r="F524" s="219"/>
      <c r="G524" s="219"/>
      <c r="H524" s="219"/>
      <c r="I524" s="219"/>
      <c r="J524" s="219"/>
      <c r="K524" s="219"/>
      <c r="L524" s="219"/>
      <c r="M524" s="219"/>
      <c r="N524" s="220"/>
      <c r="O524" s="219"/>
      <c r="P524" s="219"/>
      <c r="Q524" s="219"/>
      <c r="R524" s="221"/>
      <c r="S524" s="306"/>
      <c r="T524" s="306"/>
    </row>
    <row r="525" spans="1:20" ht="12.75">
      <c r="A525" s="217"/>
      <c r="B525" s="303"/>
      <c r="C525" s="218"/>
      <c r="D525" s="218"/>
      <c r="E525" s="219"/>
      <c r="F525" s="219"/>
      <c r="G525" s="219"/>
      <c r="H525" s="219"/>
      <c r="I525" s="219"/>
      <c r="J525" s="219"/>
      <c r="K525" s="219"/>
      <c r="L525" s="219"/>
      <c r="M525" s="219"/>
      <c r="N525" s="220"/>
      <c r="O525" s="219"/>
      <c r="P525" s="219"/>
      <c r="Q525" s="219"/>
      <c r="R525" s="221"/>
      <c r="S525" s="306"/>
      <c r="T525" s="306"/>
    </row>
    <row r="526" spans="1:20" ht="12.75">
      <c r="A526" s="217"/>
      <c r="B526" s="303"/>
      <c r="C526" s="218"/>
      <c r="D526" s="218"/>
      <c r="E526" s="219"/>
      <c r="F526" s="219"/>
      <c r="G526" s="219"/>
      <c r="H526" s="219"/>
      <c r="I526" s="219"/>
      <c r="J526" s="219"/>
      <c r="K526" s="219"/>
      <c r="L526" s="219"/>
      <c r="M526" s="219"/>
      <c r="N526" s="220"/>
      <c r="O526" s="219"/>
      <c r="P526" s="219"/>
      <c r="Q526" s="219"/>
      <c r="R526" s="221"/>
      <c r="S526" s="306"/>
      <c r="T526" s="306"/>
    </row>
    <row r="527" spans="1:20" ht="12.75">
      <c r="A527" s="217"/>
      <c r="B527" s="303"/>
      <c r="C527" s="224"/>
      <c r="D527" s="224"/>
      <c r="E527" s="219"/>
      <c r="F527" s="219"/>
      <c r="G527" s="219"/>
      <c r="H527" s="219"/>
      <c r="I527" s="219"/>
      <c r="J527" s="219"/>
      <c r="K527" s="219"/>
      <c r="L527" s="219"/>
      <c r="M527" s="219"/>
      <c r="N527" s="220"/>
      <c r="O527" s="219"/>
      <c r="P527" s="219"/>
      <c r="Q527" s="219"/>
      <c r="R527" s="221"/>
      <c r="S527" s="306"/>
      <c r="T527" s="306"/>
    </row>
    <row r="528" spans="1:20" ht="12.75">
      <c r="A528" s="217"/>
      <c r="B528" s="303"/>
      <c r="C528" s="224"/>
      <c r="D528" s="224"/>
      <c r="E528" s="219"/>
      <c r="F528" s="219"/>
      <c r="G528" s="219"/>
      <c r="H528" s="219"/>
      <c r="I528" s="219"/>
      <c r="J528" s="219"/>
      <c r="K528" s="219"/>
      <c r="L528" s="219"/>
      <c r="M528" s="219"/>
      <c r="N528" s="220"/>
      <c r="O528" s="219"/>
      <c r="P528" s="219"/>
      <c r="Q528" s="219"/>
      <c r="R528" s="221"/>
      <c r="S528" s="306"/>
      <c r="T528" s="306"/>
    </row>
    <row r="529" spans="1:20" ht="12.75">
      <c r="A529" s="217"/>
      <c r="B529" s="303"/>
      <c r="C529" s="218"/>
      <c r="D529" s="218"/>
      <c r="E529" s="219"/>
      <c r="F529" s="219"/>
      <c r="G529" s="219"/>
      <c r="H529" s="219"/>
      <c r="I529" s="219"/>
      <c r="J529" s="219"/>
      <c r="K529" s="219"/>
      <c r="L529" s="219"/>
      <c r="M529" s="219"/>
      <c r="N529" s="220"/>
      <c r="O529" s="219"/>
      <c r="P529" s="219"/>
      <c r="Q529" s="219"/>
      <c r="R529" s="221"/>
      <c r="S529" s="306"/>
      <c r="T529" s="306"/>
    </row>
    <row r="530" spans="1:20" ht="12.75">
      <c r="A530" s="217"/>
      <c r="B530" s="303"/>
      <c r="C530" s="224"/>
      <c r="D530" s="224"/>
      <c r="E530" s="219"/>
      <c r="F530" s="219"/>
      <c r="G530" s="219"/>
      <c r="H530" s="219"/>
      <c r="I530" s="219"/>
      <c r="J530" s="219"/>
      <c r="K530" s="219"/>
      <c r="L530" s="219"/>
      <c r="M530" s="219"/>
      <c r="N530" s="220"/>
      <c r="O530" s="219"/>
      <c r="P530" s="219"/>
      <c r="Q530" s="219"/>
      <c r="R530" s="221"/>
      <c r="S530" s="306"/>
      <c r="T530" s="306"/>
    </row>
    <row r="531" spans="1:20" ht="12.75">
      <c r="A531" s="217"/>
      <c r="B531" s="303"/>
      <c r="C531" s="222"/>
      <c r="D531" s="222"/>
      <c r="E531" s="219"/>
      <c r="F531" s="219"/>
      <c r="G531" s="219"/>
      <c r="H531" s="219"/>
      <c r="I531" s="219"/>
      <c r="J531" s="219"/>
      <c r="K531" s="219"/>
      <c r="L531" s="219"/>
      <c r="M531" s="219"/>
      <c r="N531" s="220"/>
      <c r="O531" s="219"/>
      <c r="P531" s="219"/>
      <c r="Q531" s="219"/>
      <c r="R531" s="221"/>
      <c r="S531" s="306"/>
      <c r="T531" s="306"/>
    </row>
    <row r="532" spans="1:20" ht="12.75">
      <c r="A532" s="217"/>
      <c r="B532" s="303"/>
      <c r="C532" s="218"/>
      <c r="D532" s="218"/>
      <c r="E532" s="219"/>
      <c r="F532" s="219"/>
      <c r="G532" s="219"/>
      <c r="H532" s="219"/>
      <c r="I532" s="219"/>
      <c r="J532" s="219"/>
      <c r="K532" s="219"/>
      <c r="L532" s="219"/>
      <c r="M532" s="219"/>
      <c r="N532" s="220"/>
      <c r="O532" s="219"/>
      <c r="P532" s="219"/>
      <c r="Q532" s="219"/>
      <c r="R532" s="221"/>
      <c r="S532" s="306"/>
      <c r="T532" s="306"/>
    </row>
    <row r="533" spans="1:20" ht="12.75">
      <c r="A533" s="217"/>
      <c r="B533" s="303"/>
      <c r="C533" s="218"/>
      <c r="D533" s="218"/>
      <c r="E533" s="219"/>
      <c r="F533" s="219"/>
      <c r="G533" s="219"/>
      <c r="H533" s="219"/>
      <c r="I533" s="219"/>
      <c r="J533" s="219"/>
      <c r="K533" s="219"/>
      <c r="L533" s="219"/>
      <c r="M533" s="219"/>
      <c r="N533" s="220"/>
      <c r="O533" s="219"/>
      <c r="P533" s="219"/>
      <c r="Q533" s="219"/>
      <c r="R533" s="221"/>
      <c r="S533" s="306"/>
      <c r="T533" s="306"/>
    </row>
    <row r="534" spans="1:20" ht="12.75">
      <c r="A534" s="217"/>
      <c r="B534" s="303"/>
      <c r="C534" s="218"/>
      <c r="D534" s="218"/>
      <c r="E534" s="219"/>
      <c r="F534" s="219"/>
      <c r="G534" s="219"/>
      <c r="H534" s="219"/>
      <c r="I534" s="219"/>
      <c r="J534" s="219"/>
      <c r="K534" s="219"/>
      <c r="L534" s="219"/>
      <c r="M534" s="219"/>
      <c r="N534" s="220"/>
      <c r="O534" s="219"/>
      <c r="P534" s="219"/>
      <c r="Q534" s="219"/>
      <c r="R534" s="221"/>
      <c r="S534" s="306"/>
      <c r="T534" s="306"/>
    </row>
    <row r="535" spans="1:20" ht="12.75">
      <c r="A535" s="217"/>
      <c r="B535" s="303"/>
      <c r="C535" s="224"/>
      <c r="D535" s="224"/>
      <c r="E535" s="219"/>
      <c r="F535" s="219"/>
      <c r="G535" s="219"/>
      <c r="H535" s="219"/>
      <c r="I535" s="219"/>
      <c r="J535" s="219"/>
      <c r="K535" s="219"/>
      <c r="L535" s="219"/>
      <c r="M535" s="219"/>
      <c r="N535" s="220"/>
      <c r="O535" s="219"/>
      <c r="P535" s="219"/>
      <c r="Q535" s="219"/>
      <c r="R535" s="221"/>
      <c r="S535" s="306"/>
      <c r="T535" s="306"/>
    </row>
    <row r="536" spans="1:20" ht="12.75">
      <c r="A536" s="217"/>
      <c r="B536" s="303"/>
      <c r="C536" s="223"/>
      <c r="D536" s="223"/>
      <c r="E536" s="219"/>
      <c r="F536" s="219"/>
      <c r="G536" s="219"/>
      <c r="H536" s="219"/>
      <c r="I536" s="219"/>
      <c r="J536" s="219"/>
      <c r="K536" s="219"/>
      <c r="L536" s="219"/>
      <c r="M536" s="219"/>
      <c r="N536" s="220"/>
      <c r="O536" s="219"/>
      <c r="P536" s="219"/>
      <c r="Q536" s="219"/>
      <c r="R536" s="221"/>
      <c r="S536" s="306"/>
      <c r="T536" s="306"/>
    </row>
    <row r="537" spans="1:20" ht="12.75">
      <c r="A537" s="217"/>
      <c r="B537" s="303"/>
      <c r="C537" s="222"/>
      <c r="D537" s="222"/>
      <c r="E537" s="219"/>
      <c r="F537" s="219"/>
      <c r="G537" s="219"/>
      <c r="H537" s="219"/>
      <c r="I537" s="219"/>
      <c r="J537" s="219"/>
      <c r="K537" s="219"/>
      <c r="L537" s="219"/>
      <c r="M537" s="219"/>
      <c r="N537" s="220"/>
      <c r="O537" s="219"/>
      <c r="P537" s="219"/>
      <c r="Q537" s="219"/>
      <c r="R537" s="221"/>
      <c r="S537" s="306"/>
      <c r="T537" s="306"/>
    </row>
    <row r="538" spans="1:20" ht="12.75">
      <c r="A538" s="217"/>
      <c r="B538" s="303"/>
      <c r="C538" s="223"/>
      <c r="D538" s="223"/>
      <c r="E538" s="219"/>
      <c r="F538" s="219"/>
      <c r="G538" s="219"/>
      <c r="H538" s="219"/>
      <c r="I538" s="219"/>
      <c r="J538" s="219"/>
      <c r="K538" s="219"/>
      <c r="L538" s="219"/>
      <c r="M538" s="219"/>
      <c r="N538" s="220"/>
      <c r="O538" s="219"/>
      <c r="P538" s="219"/>
      <c r="Q538" s="219"/>
      <c r="R538" s="221"/>
      <c r="S538" s="306"/>
      <c r="T538" s="306"/>
    </row>
    <row r="539" spans="1:20" ht="12.75">
      <c r="A539" s="217"/>
      <c r="B539" s="303"/>
      <c r="C539" s="224"/>
      <c r="D539" s="224"/>
      <c r="E539" s="219"/>
      <c r="F539" s="219"/>
      <c r="G539" s="219"/>
      <c r="H539" s="219"/>
      <c r="I539" s="219"/>
      <c r="J539" s="219"/>
      <c r="K539" s="219"/>
      <c r="L539" s="219"/>
      <c r="M539" s="219"/>
      <c r="N539" s="220"/>
      <c r="O539" s="219"/>
      <c r="P539" s="219"/>
      <c r="Q539" s="219"/>
      <c r="R539" s="221"/>
      <c r="S539" s="306"/>
      <c r="T539" s="306"/>
    </row>
    <row r="540" spans="1:20" ht="12.75">
      <c r="A540" s="217"/>
      <c r="B540" s="303"/>
      <c r="C540" s="222"/>
      <c r="D540" s="222"/>
      <c r="E540" s="219"/>
      <c r="F540" s="219"/>
      <c r="G540" s="219"/>
      <c r="H540" s="219"/>
      <c r="I540" s="219"/>
      <c r="J540" s="219"/>
      <c r="K540" s="219"/>
      <c r="L540" s="219"/>
      <c r="M540" s="219"/>
      <c r="N540" s="220"/>
      <c r="O540" s="219"/>
      <c r="P540" s="219"/>
      <c r="Q540" s="219"/>
      <c r="R540" s="221"/>
      <c r="S540" s="306"/>
      <c r="T540" s="306"/>
    </row>
    <row r="541" spans="1:20" ht="12.75">
      <c r="A541" s="217"/>
      <c r="B541" s="303"/>
      <c r="C541" s="224"/>
      <c r="D541" s="224"/>
      <c r="E541" s="219"/>
      <c r="F541" s="219"/>
      <c r="G541" s="219"/>
      <c r="H541" s="219"/>
      <c r="I541" s="219"/>
      <c r="J541" s="219"/>
      <c r="K541" s="219"/>
      <c r="L541" s="219"/>
      <c r="M541" s="219"/>
      <c r="N541" s="220"/>
      <c r="O541" s="219"/>
      <c r="P541" s="219"/>
      <c r="Q541" s="219"/>
      <c r="R541" s="221"/>
      <c r="S541" s="306"/>
      <c r="T541" s="306"/>
    </row>
    <row r="542" spans="1:20" ht="12.75">
      <c r="A542" s="217"/>
      <c r="B542" s="303"/>
      <c r="C542" s="222"/>
      <c r="D542" s="222"/>
      <c r="E542" s="219"/>
      <c r="F542" s="219"/>
      <c r="G542" s="219"/>
      <c r="H542" s="219"/>
      <c r="I542" s="219"/>
      <c r="J542" s="219"/>
      <c r="K542" s="219"/>
      <c r="L542" s="219"/>
      <c r="M542" s="219"/>
      <c r="N542" s="220"/>
      <c r="O542" s="219"/>
      <c r="P542" s="219"/>
      <c r="Q542" s="219"/>
      <c r="R542" s="221"/>
      <c r="S542" s="306"/>
      <c r="T542" s="306"/>
    </row>
    <row r="543" spans="1:20" ht="12.75">
      <c r="A543" s="217"/>
      <c r="B543" s="303"/>
      <c r="C543" s="222"/>
      <c r="D543" s="222"/>
      <c r="E543" s="219"/>
      <c r="F543" s="219"/>
      <c r="G543" s="219"/>
      <c r="H543" s="219"/>
      <c r="I543" s="219"/>
      <c r="J543" s="219"/>
      <c r="K543" s="219"/>
      <c r="L543" s="219"/>
      <c r="M543" s="219"/>
      <c r="N543" s="220"/>
      <c r="O543" s="219"/>
      <c r="P543" s="219"/>
      <c r="Q543" s="219"/>
      <c r="R543" s="221"/>
      <c r="S543" s="306"/>
      <c r="T543" s="306"/>
    </row>
    <row r="544" spans="1:20" ht="12.75">
      <c r="A544" s="217"/>
      <c r="B544" s="303"/>
      <c r="C544" s="222"/>
      <c r="D544" s="222"/>
      <c r="E544" s="219"/>
      <c r="F544" s="219"/>
      <c r="G544" s="219"/>
      <c r="H544" s="219"/>
      <c r="I544" s="219"/>
      <c r="J544" s="219"/>
      <c r="K544" s="219"/>
      <c r="L544" s="219"/>
      <c r="M544" s="219"/>
      <c r="N544" s="220"/>
      <c r="O544" s="219"/>
      <c r="P544" s="219"/>
      <c r="Q544" s="219"/>
      <c r="R544" s="221"/>
      <c r="S544" s="306"/>
      <c r="T544" s="306"/>
    </row>
    <row r="545" spans="1:20" ht="12.75">
      <c r="A545" s="217"/>
      <c r="B545" s="303"/>
      <c r="C545" s="222"/>
      <c r="D545" s="222"/>
      <c r="E545" s="219"/>
      <c r="F545" s="219"/>
      <c r="G545" s="219"/>
      <c r="H545" s="219"/>
      <c r="I545" s="219"/>
      <c r="J545" s="219"/>
      <c r="K545" s="219"/>
      <c r="L545" s="219"/>
      <c r="M545" s="219"/>
      <c r="N545" s="220"/>
      <c r="O545" s="219"/>
      <c r="P545" s="219"/>
      <c r="Q545" s="219"/>
      <c r="R545" s="221"/>
      <c r="S545" s="306"/>
      <c r="T545" s="306"/>
    </row>
    <row r="546" spans="1:20" ht="12.75">
      <c r="A546" s="217"/>
      <c r="B546" s="303"/>
      <c r="C546" s="222"/>
      <c r="D546" s="222"/>
      <c r="E546" s="219"/>
      <c r="F546" s="219"/>
      <c r="G546" s="219"/>
      <c r="H546" s="219"/>
      <c r="I546" s="219"/>
      <c r="J546" s="219"/>
      <c r="K546" s="219"/>
      <c r="L546" s="219"/>
      <c r="M546" s="219"/>
      <c r="N546" s="220"/>
      <c r="O546" s="219"/>
      <c r="P546" s="219"/>
      <c r="Q546" s="219"/>
      <c r="R546" s="221"/>
      <c r="S546" s="306"/>
      <c r="T546" s="306"/>
    </row>
    <row r="547" spans="1:20" ht="12.75">
      <c r="A547" s="217"/>
      <c r="B547" s="303"/>
      <c r="C547" s="224"/>
      <c r="D547" s="224"/>
      <c r="E547" s="219"/>
      <c r="F547" s="219"/>
      <c r="G547" s="219"/>
      <c r="H547" s="219"/>
      <c r="I547" s="219"/>
      <c r="J547" s="219"/>
      <c r="K547" s="219"/>
      <c r="L547" s="219"/>
      <c r="M547" s="219"/>
      <c r="N547" s="220"/>
      <c r="O547" s="219"/>
      <c r="P547" s="219"/>
      <c r="Q547" s="219"/>
      <c r="R547" s="221"/>
      <c r="S547" s="306"/>
      <c r="T547" s="306"/>
    </row>
    <row r="548" spans="1:20" ht="12.75">
      <c r="A548" s="217"/>
      <c r="B548" s="303"/>
      <c r="C548" s="224"/>
      <c r="D548" s="224"/>
      <c r="E548" s="219"/>
      <c r="F548" s="219"/>
      <c r="G548" s="219"/>
      <c r="H548" s="219"/>
      <c r="I548" s="219"/>
      <c r="J548" s="219"/>
      <c r="K548" s="219"/>
      <c r="L548" s="219"/>
      <c r="M548" s="219"/>
      <c r="N548" s="220"/>
      <c r="O548" s="219"/>
      <c r="P548" s="219"/>
      <c r="Q548" s="219"/>
      <c r="R548" s="221"/>
      <c r="S548" s="306"/>
      <c r="T548" s="306"/>
    </row>
    <row r="549" spans="1:20" ht="12.75">
      <c r="A549" s="217"/>
      <c r="B549" s="303"/>
      <c r="C549" s="222"/>
      <c r="D549" s="222"/>
      <c r="E549" s="219"/>
      <c r="F549" s="219"/>
      <c r="G549" s="219"/>
      <c r="H549" s="219"/>
      <c r="I549" s="219"/>
      <c r="J549" s="219"/>
      <c r="K549" s="219"/>
      <c r="L549" s="219"/>
      <c r="M549" s="219"/>
      <c r="N549" s="220"/>
      <c r="O549" s="219"/>
      <c r="P549" s="219"/>
      <c r="Q549" s="219"/>
      <c r="R549" s="221"/>
      <c r="S549" s="306"/>
      <c r="T549" s="306"/>
    </row>
    <row r="550" spans="1:20" ht="12.75">
      <c r="A550" s="217"/>
      <c r="B550" s="303"/>
      <c r="C550" s="218"/>
      <c r="D550" s="218"/>
      <c r="E550" s="219"/>
      <c r="F550" s="219"/>
      <c r="G550" s="219"/>
      <c r="H550" s="219"/>
      <c r="I550" s="219"/>
      <c r="J550" s="219"/>
      <c r="K550" s="219"/>
      <c r="L550" s="219"/>
      <c r="M550" s="219"/>
      <c r="N550" s="220"/>
      <c r="O550" s="219"/>
      <c r="P550" s="219"/>
      <c r="Q550" s="219"/>
      <c r="R550" s="221"/>
      <c r="S550" s="306"/>
      <c r="T550" s="306"/>
    </row>
    <row r="551" spans="1:20" ht="12.75">
      <c r="A551" s="217"/>
      <c r="B551" s="303"/>
      <c r="C551" s="218"/>
      <c r="D551" s="218"/>
      <c r="E551" s="219"/>
      <c r="F551" s="219"/>
      <c r="G551" s="219"/>
      <c r="H551" s="219"/>
      <c r="I551" s="219"/>
      <c r="J551" s="219"/>
      <c r="K551" s="219"/>
      <c r="L551" s="219"/>
      <c r="M551" s="219"/>
      <c r="N551" s="220"/>
      <c r="O551" s="219"/>
      <c r="P551" s="219"/>
      <c r="Q551" s="219"/>
      <c r="R551" s="221"/>
      <c r="S551" s="306"/>
      <c r="T551" s="306"/>
    </row>
    <row r="552" spans="1:20" ht="12.75">
      <c r="A552" s="217"/>
      <c r="B552" s="303"/>
      <c r="C552" s="218"/>
      <c r="D552" s="218"/>
      <c r="E552" s="219"/>
      <c r="F552" s="219"/>
      <c r="G552" s="219"/>
      <c r="H552" s="219"/>
      <c r="I552" s="219"/>
      <c r="J552" s="219"/>
      <c r="K552" s="219"/>
      <c r="L552" s="219"/>
      <c r="M552" s="219"/>
      <c r="N552" s="220"/>
      <c r="O552" s="219"/>
      <c r="P552" s="219"/>
      <c r="Q552" s="219"/>
      <c r="R552" s="221"/>
      <c r="S552" s="306"/>
      <c r="T552" s="306"/>
    </row>
    <row r="553" spans="1:20" ht="12.75">
      <c r="A553" s="217"/>
      <c r="B553" s="303"/>
      <c r="C553" s="224"/>
      <c r="D553" s="224"/>
      <c r="E553" s="219"/>
      <c r="F553" s="219"/>
      <c r="G553" s="219"/>
      <c r="H553" s="219"/>
      <c r="I553" s="219"/>
      <c r="J553" s="219"/>
      <c r="K553" s="219"/>
      <c r="L553" s="219"/>
      <c r="M553" s="219"/>
      <c r="N553" s="220"/>
      <c r="O553" s="219"/>
      <c r="P553" s="219"/>
      <c r="Q553" s="219"/>
      <c r="R553" s="221"/>
      <c r="S553" s="306"/>
      <c r="T553" s="306"/>
    </row>
    <row r="554" spans="1:20" ht="12.75">
      <c r="A554" s="217"/>
      <c r="B554" s="303"/>
      <c r="C554" s="224"/>
      <c r="D554" s="224"/>
      <c r="E554" s="219"/>
      <c r="F554" s="219"/>
      <c r="G554" s="219"/>
      <c r="H554" s="219"/>
      <c r="I554" s="219"/>
      <c r="J554" s="219"/>
      <c r="K554" s="219"/>
      <c r="L554" s="219"/>
      <c r="M554" s="219"/>
      <c r="N554" s="220"/>
      <c r="O554" s="219"/>
      <c r="P554" s="219"/>
      <c r="Q554" s="219"/>
      <c r="R554" s="221"/>
      <c r="S554" s="306"/>
      <c r="T554" s="306"/>
    </row>
    <row r="555" spans="1:20" ht="12.75">
      <c r="A555" s="217"/>
      <c r="B555" s="303"/>
      <c r="C555" s="224"/>
      <c r="D555" s="224"/>
      <c r="E555" s="219"/>
      <c r="F555" s="219"/>
      <c r="G555" s="219"/>
      <c r="H555" s="219"/>
      <c r="I555" s="219"/>
      <c r="J555" s="219"/>
      <c r="K555" s="219"/>
      <c r="L555" s="219"/>
      <c r="M555" s="219"/>
      <c r="N555" s="220"/>
      <c r="O555" s="219"/>
      <c r="P555" s="219"/>
      <c r="Q555" s="219"/>
      <c r="R555" s="221"/>
      <c r="S555" s="306"/>
      <c r="T555" s="306"/>
    </row>
    <row r="556" spans="1:20" ht="12.75">
      <c r="A556" s="217"/>
      <c r="B556" s="303"/>
      <c r="C556" s="224"/>
      <c r="D556" s="224"/>
      <c r="E556" s="219"/>
      <c r="F556" s="219"/>
      <c r="G556" s="219"/>
      <c r="H556" s="219"/>
      <c r="I556" s="219"/>
      <c r="J556" s="219"/>
      <c r="K556" s="219"/>
      <c r="L556" s="219"/>
      <c r="M556" s="219"/>
      <c r="N556" s="220"/>
      <c r="O556" s="219"/>
      <c r="P556" s="219"/>
      <c r="Q556" s="219"/>
      <c r="R556" s="221"/>
      <c r="S556" s="306"/>
      <c r="T556" s="306"/>
    </row>
    <row r="557" spans="1:20" ht="12.75">
      <c r="A557" s="217"/>
      <c r="B557" s="303"/>
      <c r="C557" s="222"/>
      <c r="D557" s="222"/>
      <c r="E557" s="219"/>
      <c r="F557" s="219"/>
      <c r="G557" s="219"/>
      <c r="H557" s="219"/>
      <c r="I557" s="219"/>
      <c r="J557" s="219"/>
      <c r="K557" s="219"/>
      <c r="L557" s="219"/>
      <c r="M557" s="219"/>
      <c r="N557" s="220"/>
      <c r="O557" s="219"/>
      <c r="P557" s="219"/>
      <c r="Q557" s="219"/>
      <c r="R557" s="221"/>
      <c r="S557" s="306"/>
      <c r="T557" s="306"/>
    </row>
    <row r="558" spans="1:20" ht="12.75">
      <c r="A558" s="217"/>
      <c r="B558" s="303"/>
      <c r="C558" s="218"/>
      <c r="D558" s="218"/>
      <c r="E558" s="219"/>
      <c r="F558" s="219"/>
      <c r="G558" s="219"/>
      <c r="H558" s="219"/>
      <c r="I558" s="219"/>
      <c r="J558" s="219"/>
      <c r="K558" s="219"/>
      <c r="L558" s="219"/>
      <c r="M558" s="219"/>
      <c r="N558" s="220"/>
      <c r="O558" s="219"/>
      <c r="P558" s="219"/>
      <c r="Q558" s="219"/>
      <c r="R558" s="221"/>
      <c r="S558" s="306"/>
      <c r="T558" s="306"/>
    </row>
    <row r="559" spans="1:20" ht="12.75">
      <c r="A559" s="217"/>
      <c r="B559" s="303"/>
      <c r="C559" s="218"/>
      <c r="D559" s="218"/>
      <c r="E559" s="219"/>
      <c r="F559" s="219"/>
      <c r="G559" s="219"/>
      <c r="H559" s="219"/>
      <c r="I559" s="219"/>
      <c r="J559" s="219"/>
      <c r="K559" s="219"/>
      <c r="L559" s="219"/>
      <c r="M559" s="219"/>
      <c r="N559" s="220"/>
      <c r="O559" s="219"/>
      <c r="P559" s="219"/>
      <c r="Q559" s="219"/>
      <c r="R559" s="221"/>
      <c r="S559" s="306"/>
      <c r="T559" s="306"/>
    </row>
    <row r="560" spans="1:20" ht="12.75">
      <c r="A560" s="217"/>
      <c r="B560" s="303"/>
      <c r="C560" s="223"/>
      <c r="D560" s="223"/>
      <c r="E560" s="219"/>
      <c r="F560" s="219"/>
      <c r="G560" s="219"/>
      <c r="H560" s="219"/>
      <c r="I560" s="219"/>
      <c r="J560" s="219"/>
      <c r="K560" s="219"/>
      <c r="L560" s="219"/>
      <c r="M560" s="219"/>
      <c r="N560" s="220"/>
      <c r="O560" s="219"/>
      <c r="P560" s="219"/>
      <c r="Q560" s="219"/>
      <c r="R560" s="221"/>
      <c r="S560" s="306"/>
      <c r="T560" s="306"/>
    </row>
    <row r="561" spans="1:20" ht="12.75">
      <c r="A561" s="217"/>
      <c r="B561" s="303"/>
      <c r="C561" s="224"/>
      <c r="D561" s="224"/>
      <c r="E561" s="219"/>
      <c r="F561" s="219"/>
      <c r="G561" s="219"/>
      <c r="H561" s="219"/>
      <c r="I561" s="219"/>
      <c r="J561" s="219"/>
      <c r="K561" s="219"/>
      <c r="L561" s="219"/>
      <c r="M561" s="219"/>
      <c r="N561" s="220"/>
      <c r="O561" s="219"/>
      <c r="P561" s="219"/>
      <c r="Q561" s="219"/>
      <c r="R561" s="221"/>
      <c r="S561" s="306"/>
      <c r="T561" s="306"/>
    </row>
    <row r="562" spans="1:20" ht="12.75">
      <c r="A562" s="217"/>
      <c r="B562" s="303"/>
      <c r="C562" s="222"/>
      <c r="D562" s="222"/>
      <c r="E562" s="219"/>
      <c r="F562" s="219"/>
      <c r="G562" s="219"/>
      <c r="H562" s="219"/>
      <c r="I562" s="219"/>
      <c r="J562" s="219"/>
      <c r="K562" s="219"/>
      <c r="L562" s="219"/>
      <c r="M562" s="219"/>
      <c r="N562" s="220"/>
      <c r="O562" s="219"/>
      <c r="P562" s="219"/>
      <c r="Q562" s="219"/>
      <c r="R562" s="221"/>
      <c r="S562" s="306"/>
      <c r="T562" s="306"/>
    </row>
    <row r="563" spans="1:20" ht="12.75">
      <c r="A563" s="217"/>
      <c r="B563" s="303"/>
      <c r="C563" s="218"/>
      <c r="D563" s="218"/>
      <c r="E563" s="219"/>
      <c r="F563" s="219"/>
      <c r="G563" s="219"/>
      <c r="H563" s="219"/>
      <c r="I563" s="219"/>
      <c r="J563" s="219"/>
      <c r="K563" s="219"/>
      <c r="L563" s="219"/>
      <c r="M563" s="219"/>
      <c r="N563" s="220"/>
      <c r="O563" s="219"/>
      <c r="P563" s="219"/>
      <c r="Q563" s="219"/>
      <c r="R563" s="221"/>
      <c r="S563" s="306"/>
      <c r="T563" s="306"/>
    </row>
    <row r="564" spans="1:20" ht="12.75">
      <c r="A564" s="217"/>
      <c r="B564" s="303"/>
      <c r="C564" s="218"/>
      <c r="D564" s="218"/>
      <c r="E564" s="219"/>
      <c r="F564" s="219"/>
      <c r="G564" s="219"/>
      <c r="H564" s="219"/>
      <c r="I564" s="219"/>
      <c r="J564" s="219"/>
      <c r="K564" s="219"/>
      <c r="L564" s="219"/>
      <c r="M564" s="219"/>
      <c r="N564" s="220"/>
      <c r="O564" s="219"/>
      <c r="P564" s="219"/>
      <c r="Q564" s="219"/>
      <c r="R564" s="221"/>
      <c r="S564" s="306"/>
      <c r="T564" s="306"/>
    </row>
    <row r="565" spans="1:20" ht="12.75">
      <c r="A565" s="217"/>
      <c r="B565" s="303"/>
      <c r="C565" s="222"/>
      <c r="D565" s="222"/>
      <c r="E565" s="219"/>
      <c r="F565" s="219"/>
      <c r="G565" s="219"/>
      <c r="H565" s="219"/>
      <c r="I565" s="219"/>
      <c r="J565" s="219"/>
      <c r="K565" s="219"/>
      <c r="L565" s="219"/>
      <c r="M565" s="219"/>
      <c r="N565" s="220"/>
      <c r="O565" s="219"/>
      <c r="P565" s="219"/>
      <c r="Q565" s="219"/>
      <c r="R565" s="221"/>
      <c r="S565" s="306"/>
      <c r="T565" s="306"/>
    </row>
    <row r="566" spans="1:20" ht="12.75">
      <c r="A566" s="217"/>
      <c r="B566" s="303"/>
      <c r="C566" s="222"/>
      <c r="D566" s="222"/>
      <c r="E566" s="219"/>
      <c r="F566" s="219"/>
      <c r="G566" s="219"/>
      <c r="H566" s="219"/>
      <c r="I566" s="219"/>
      <c r="J566" s="219"/>
      <c r="K566" s="219"/>
      <c r="L566" s="219"/>
      <c r="M566" s="219"/>
      <c r="N566" s="220"/>
      <c r="O566" s="219"/>
      <c r="P566" s="219"/>
      <c r="Q566" s="219"/>
      <c r="R566" s="221"/>
      <c r="S566" s="306"/>
      <c r="T566" s="306"/>
    </row>
    <row r="567" spans="1:20" ht="12.75">
      <c r="A567" s="217"/>
      <c r="B567" s="303"/>
      <c r="C567" s="218"/>
      <c r="D567" s="218"/>
      <c r="E567" s="219"/>
      <c r="F567" s="219"/>
      <c r="G567" s="219"/>
      <c r="H567" s="219"/>
      <c r="I567" s="219"/>
      <c r="J567" s="219"/>
      <c r="K567" s="219"/>
      <c r="L567" s="219"/>
      <c r="M567" s="219"/>
      <c r="N567" s="220"/>
      <c r="O567" s="219"/>
      <c r="P567" s="219"/>
      <c r="Q567" s="219"/>
      <c r="R567" s="221"/>
      <c r="S567" s="306"/>
      <c r="T567" s="306"/>
    </row>
    <row r="568" spans="1:20" ht="12.75">
      <c r="A568" s="217"/>
      <c r="B568" s="303"/>
      <c r="C568" s="224"/>
      <c r="D568" s="224"/>
      <c r="E568" s="219"/>
      <c r="F568" s="219"/>
      <c r="G568" s="219"/>
      <c r="H568" s="219"/>
      <c r="I568" s="219"/>
      <c r="J568" s="219"/>
      <c r="K568" s="219"/>
      <c r="L568" s="219"/>
      <c r="M568" s="219"/>
      <c r="N568" s="220"/>
      <c r="O568" s="219"/>
      <c r="P568" s="219"/>
      <c r="Q568" s="219"/>
      <c r="R568" s="221"/>
      <c r="S568" s="306"/>
      <c r="T568" s="306"/>
    </row>
    <row r="569" spans="1:20" ht="12.75">
      <c r="A569" s="217"/>
      <c r="B569" s="303"/>
      <c r="C569" s="223"/>
      <c r="D569" s="223"/>
      <c r="E569" s="219"/>
      <c r="F569" s="219"/>
      <c r="G569" s="219"/>
      <c r="H569" s="219"/>
      <c r="I569" s="219"/>
      <c r="J569" s="219"/>
      <c r="K569" s="219"/>
      <c r="L569" s="219"/>
      <c r="M569" s="219"/>
      <c r="N569" s="220"/>
      <c r="O569" s="219"/>
      <c r="P569" s="219"/>
      <c r="Q569" s="219"/>
      <c r="R569" s="221"/>
      <c r="S569" s="306"/>
      <c r="T569" s="306"/>
    </row>
    <row r="570" spans="1:20" ht="12.75">
      <c r="A570" s="217"/>
      <c r="B570" s="303"/>
      <c r="C570" s="222"/>
      <c r="D570" s="222"/>
      <c r="E570" s="219"/>
      <c r="F570" s="219"/>
      <c r="G570" s="219"/>
      <c r="H570" s="219"/>
      <c r="I570" s="219"/>
      <c r="J570" s="219"/>
      <c r="K570" s="219"/>
      <c r="L570" s="219"/>
      <c r="M570" s="219"/>
      <c r="N570" s="220"/>
      <c r="O570" s="219"/>
      <c r="P570" s="219"/>
      <c r="Q570" s="219"/>
      <c r="R570" s="221"/>
      <c r="S570" s="306"/>
      <c r="T570" s="306"/>
    </row>
    <row r="571" spans="1:20" ht="12.75">
      <c r="A571" s="217"/>
      <c r="B571" s="303"/>
      <c r="C571" s="222"/>
      <c r="D571" s="222"/>
      <c r="E571" s="219"/>
      <c r="F571" s="219"/>
      <c r="G571" s="219"/>
      <c r="H571" s="219"/>
      <c r="I571" s="219"/>
      <c r="J571" s="219"/>
      <c r="K571" s="219"/>
      <c r="L571" s="219"/>
      <c r="M571" s="219"/>
      <c r="N571" s="220"/>
      <c r="O571" s="219"/>
      <c r="P571" s="219"/>
      <c r="Q571" s="219"/>
      <c r="R571" s="221"/>
      <c r="S571" s="306"/>
      <c r="T571" s="306"/>
    </row>
    <row r="572" spans="1:20" ht="12.75">
      <c r="A572" s="217"/>
      <c r="B572" s="303"/>
      <c r="C572" s="224"/>
      <c r="D572" s="224"/>
      <c r="E572" s="219"/>
      <c r="F572" s="219"/>
      <c r="G572" s="219"/>
      <c r="H572" s="219"/>
      <c r="I572" s="219"/>
      <c r="J572" s="219"/>
      <c r="K572" s="219"/>
      <c r="L572" s="219"/>
      <c r="M572" s="219"/>
      <c r="N572" s="220"/>
      <c r="O572" s="219"/>
      <c r="P572" s="219"/>
      <c r="Q572" s="219"/>
      <c r="R572" s="221"/>
      <c r="S572" s="306"/>
      <c r="T572" s="306"/>
    </row>
    <row r="573" spans="1:20" ht="12.75">
      <c r="A573" s="217"/>
      <c r="B573" s="303"/>
      <c r="C573" s="223"/>
      <c r="D573" s="223"/>
      <c r="E573" s="219"/>
      <c r="F573" s="219"/>
      <c r="G573" s="219"/>
      <c r="H573" s="219"/>
      <c r="I573" s="219"/>
      <c r="J573" s="219"/>
      <c r="K573" s="219"/>
      <c r="L573" s="219"/>
      <c r="M573" s="219"/>
      <c r="N573" s="220"/>
      <c r="O573" s="219"/>
      <c r="P573" s="219"/>
      <c r="Q573" s="219"/>
      <c r="R573" s="221"/>
      <c r="S573" s="306"/>
      <c r="T573" s="306"/>
    </row>
    <row r="574" spans="1:20" ht="12.75">
      <c r="A574" s="217"/>
      <c r="B574" s="303"/>
      <c r="C574" s="222"/>
      <c r="D574" s="222"/>
      <c r="E574" s="219"/>
      <c r="F574" s="219"/>
      <c r="G574" s="219"/>
      <c r="H574" s="219"/>
      <c r="I574" s="219"/>
      <c r="J574" s="219"/>
      <c r="K574" s="219"/>
      <c r="L574" s="219"/>
      <c r="M574" s="219"/>
      <c r="N574" s="220"/>
      <c r="O574" s="219"/>
      <c r="P574" s="219"/>
      <c r="Q574" s="219"/>
      <c r="R574" s="221"/>
      <c r="S574" s="306"/>
      <c r="T574" s="306"/>
    </row>
  </sheetData>
  <mergeCells count="6">
    <mergeCell ref="U2:U5"/>
    <mergeCell ref="A1:T1"/>
    <mergeCell ref="S2:S5"/>
    <mergeCell ref="T2:T5"/>
    <mergeCell ref="A4:D5"/>
    <mergeCell ref="R2:R5"/>
  </mergeCells>
  <printOptions horizontalCentered="1"/>
  <pageMargins left="0.4330708661417323" right="0.4330708661417323" top="0.5118110236220472" bottom="0.7086614173228347" header="0.5118110236220472" footer="0.5118110236220472"/>
  <pageSetup horizontalDpi="600" verticalDpi="600" orientation="portrait" paperSize="9" r:id="rId1"/>
  <headerFooter alignWithMargins="0">
    <oddFooter>&amp;L&amp;"Arial CE,Tučné"&amp;8http://zrliga.zrnet.cz&amp;C&amp;"Arial CE,Tučné"&amp;8 5. ročník ŽĎÁRSKÉ LIGY MISTRŮ&amp;R&amp;"Arial CE,Tučné"&amp;8&amp;D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82"/>
  <sheetViews>
    <sheetView workbookViewId="0" topLeftCell="A1">
      <selection activeCell="A1" sqref="A1:F1"/>
    </sheetView>
  </sheetViews>
  <sheetFormatPr defaultColWidth="9.00390625" defaultRowHeight="12.75"/>
  <cols>
    <col min="1" max="1" width="3.00390625" style="0" bestFit="1" customWidth="1"/>
    <col min="2" max="2" width="12.625" style="0" customWidth="1"/>
    <col min="3" max="3" width="14.125" style="0" bestFit="1" customWidth="1"/>
    <col min="4" max="4" width="15.125" style="0" customWidth="1"/>
    <col min="5" max="5" width="9.375" style="0" bestFit="1" customWidth="1"/>
    <col min="6" max="6" width="14.375" style="0" bestFit="1" customWidth="1"/>
    <col min="7" max="7" width="7.375" style="0" bestFit="1" customWidth="1"/>
    <col min="8" max="8" width="9.625" style="0" bestFit="1" customWidth="1"/>
    <col min="9" max="9" width="6.75390625" style="0" bestFit="1" customWidth="1"/>
  </cols>
  <sheetData>
    <row r="1" spans="1:9" ht="31.5">
      <c r="A1" s="331" t="s">
        <v>327</v>
      </c>
      <c r="B1" s="331"/>
      <c r="C1" s="331"/>
      <c r="D1" s="331"/>
      <c r="E1" s="331"/>
      <c r="F1" s="331"/>
      <c r="G1" s="176"/>
      <c r="H1" s="176"/>
      <c r="I1" s="176"/>
    </row>
    <row r="2" spans="1:9" ht="12.75">
      <c r="A2" s="102"/>
      <c r="B2" s="102"/>
      <c r="C2" s="102"/>
      <c r="D2" s="102"/>
      <c r="E2" s="3" t="s">
        <v>31</v>
      </c>
      <c r="F2" s="102"/>
      <c r="H2" s="65"/>
      <c r="I2" s="65"/>
    </row>
    <row r="3" spans="1:9" ht="12.75">
      <c r="A3" s="328" t="s">
        <v>0</v>
      </c>
      <c r="B3" s="328"/>
      <c r="C3" s="23">
        <v>38549</v>
      </c>
      <c r="D3" s="23"/>
      <c r="E3" s="3">
        <v>20</v>
      </c>
      <c r="F3" s="23"/>
      <c r="H3" s="65"/>
      <c r="I3" s="65"/>
    </row>
    <row r="4" spans="1:9" ht="12.75">
      <c r="A4" s="328" t="s">
        <v>1</v>
      </c>
      <c r="B4" s="328"/>
      <c r="C4" s="15">
        <v>38549</v>
      </c>
      <c r="D4" s="23"/>
      <c r="E4" s="23"/>
      <c r="F4" s="23"/>
      <c r="G4" s="65"/>
      <c r="H4" s="65"/>
      <c r="I4" s="65"/>
    </row>
    <row r="5" spans="1:9" ht="12.75">
      <c r="A5" s="328" t="s">
        <v>2</v>
      </c>
      <c r="B5" s="328"/>
      <c r="C5" s="271" t="s">
        <v>518</v>
      </c>
      <c r="D5" s="271"/>
      <c r="E5" s="271"/>
      <c r="F5" s="30"/>
      <c r="G5" s="65"/>
      <c r="H5" s="65"/>
      <c r="I5" s="65"/>
    </row>
    <row r="6" spans="1:9" ht="12.75">
      <c r="A6" s="328" t="s">
        <v>3</v>
      </c>
      <c r="B6" s="328"/>
      <c r="C6" s="8">
        <f>COUNTA(B8:B82)</f>
        <v>75</v>
      </c>
      <c r="D6" s="333"/>
      <c r="E6" s="333"/>
      <c r="F6" s="30"/>
      <c r="G6" s="65"/>
      <c r="H6" s="65"/>
      <c r="I6" s="65"/>
    </row>
    <row r="7" spans="1:10" ht="15" customHeight="1" thickBot="1">
      <c r="A7" s="4" t="s">
        <v>4</v>
      </c>
      <c r="B7" s="4" t="s">
        <v>6</v>
      </c>
      <c r="C7" s="4" t="s">
        <v>5</v>
      </c>
      <c r="D7" s="126" t="s">
        <v>71</v>
      </c>
      <c r="E7" s="4" t="s">
        <v>166</v>
      </c>
      <c r="F7" s="4" t="s">
        <v>70</v>
      </c>
      <c r="G7" s="84"/>
      <c r="H7" s="84"/>
      <c r="I7" s="85"/>
      <c r="J7" s="86"/>
    </row>
    <row r="8" spans="1:10" ht="15" customHeight="1">
      <c r="A8" s="79">
        <v>1</v>
      </c>
      <c r="B8" s="190" t="s">
        <v>40</v>
      </c>
      <c r="C8" s="191" t="s">
        <v>28</v>
      </c>
      <c r="D8" s="143">
        <v>0.01357638888888889</v>
      </c>
      <c r="E8" s="141">
        <f>(D$8/D8)*100</f>
        <v>100</v>
      </c>
      <c r="F8" s="80">
        <f>E$3+E8</f>
        <v>120</v>
      </c>
      <c r="G8" s="84"/>
      <c r="H8" s="87"/>
      <c r="I8" s="88"/>
      <c r="J8" s="86"/>
    </row>
    <row r="9" spans="1:10" ht="15" customHeight="1">
      <c r="A9" s="79">
        <v>2</v>
      </c>
      <c r="B9" s="190" t="s">
        <v>26</v>
      </c>
      <c r="C9" s="191" t="s">
        <v>20</v>
      </c>
      <c r="D9" s="144">
        <v>0.013726851851851851</v>
      </c>
      <c r="E9" s="141">
        <f>(D$8/D9)*100</f>
        <v>98.90387858347387</v>
      </c>
      <c r="F9" s="80">
        <f>E$3+E9</f>
        <v>118.90387858347387</v>
      </c>
      <c r="G9" s="84"/>
      <c r="H9" s="87"/>
      <c r="I9" s="89"/>
      <c r="J9" s="90"/>
    </row>
    <row r="10" spans="1:10" ht="15" customHeight="1">
      <c r="A10" s="79">
        <v>3</v>
      </c>
      <c r="B10" s="190" t="s">
        <v>305</v>
      </c>
      <c r="C10" s="191" t="s">
        <v>15</v>
      </c>
      <c r="D10" s="144">
        <v>0.014016203703703704</v>
      </c>
      <c r="E10" s="141">
        <f aca="true" t="shared" si="0" ref="E10:E82">(D$8/D10)*100</f>
        <v>96.86209744013212</v>
      </c>
      <c r="F10" s="80">
        <f aca="true" t="shared" si="1" ref="F10:F82">E$3+E10</f>
        <v>116.86209744013212</v>
      </c>
      <c r="G10" s="84"/>
      <c r="H10" s="87"/>
      <c r="I10" s="89"/>
      <c r="J10" s="90"/>
    </row>
    <row r="11" spans="1:10" ht="15" customHeight="1">
      <c r="A11" s="79">
        <v>4</v>
      </c>
      <c r="B11" s="190" t="s">
        <v>498</v>
      </c>
      <c r="C11" s="191" t="s">
        <v>499</v>
      </c>
      <c r="D11" s="144">
        <v>0.014039351851851851</v>
      </c>
      <c r="E11" s="141">
        <f t="shared" si="0"/>
        <v>96.70239076669415</v>
      </c>
      <c r="F11" s="80">
        <f t="shared" si="1"/>
        <v>116.70239076669415</v>
      </c>
      <c r="G11" s="84"/>
      <c r="H11" s="87"/>
      <c r="I11" s="89"/>
      <c r="J11" s="90"/>
    </row>
    <row r="12" spans="1:10" ht="15" customHeight="1">
      <c r="A12" s="79">
        <v>5</v>
      </c>
      <c r="B12" s="190" t="s">
        <v>500</v>
      </c>
      <c r="C12" s="191" t="s">
        <v>47</v>
      </c>
      <c r="D12" s="144">
        <v>0.015023148148148148</v>
      </c>
      <c r="E12" s="141">
        <f t="shared" si="0"/>
        <v>90.36979969183359</v>
      </c>
      <c r="F12" s="80">
        <f t="shared" si="1"/>
        <v>110.36979969183359</v>
      </c>
      <c r="G12" s="84"/>
      <c r="H12" s="87"/>
      <c r="I12" s="89"/>
      <c r="J12" s="90"/>
    </row>
    <row r="13" spans="1:10" ht="15" customHeight="1">
      <c r="A13" s="79">
        <v>6</v>
      </c>
      <c r="B13" s="197" t="s">
        <v>172</v>
      </c>
      <c r="C13" s="198" t="s">
        <v>37</v>
      </c>
      <c r="D13" s="144">
        <v>0.01605324074074074</v>
      </c>
      <c r="E13" s="141">
        <f t="shared" si="0"/>
        <v>84.57101658255229</v>
      </c>
      <c r="F13" s="80">
        <f t="shared" si="1"/>
        <v>104.57101658255229</v>
      </c>
      <c r="G13" s="84"/>
      <c r="H13" s="87"/>
      <c r="I13" s="89"/>
      <c r="J13" s="90"/>
    </row>
    <row r="14" spans="1:10" ht="15" customHeight="1">
      <c r="A14" s="79">
        <v>7</v>
      </c>
      <c r="B14" s="190" t="s">
        <v>27</v>
      </c>
      <c r="C14" s="191" t="s">
        <v>15</v>
      </c>
      <c r="D14" s="144">
        <v>0.016319444444444445</v>
      </c>
      <c r="E14" s="141">
        <f t="shared" si="0"/>
        <v>83.19148936170212</v>
      </c>
      <c r="F14" s="80">
        <f t="shared" si="1"/>
        <v>103.19148936170212</v>
      </c>
      <c r="G14" s="84"/>
      <c r="H14" s="87"/>
      <c r="I14" s="89"/>
      <c r="J14" s="90"/>
    </row>
    <row r="15" spans="1:10" ht="15" customHeight="1">
      <c r="A15" s="79">
        <v>8</v>
      </c>
      <c r="B15" s="190" t="s">
        <v>40</v>
      </c>
      <c r="C15" s="191" t="s">
        <v>225</v>
      </c>
      <c r="D15" s="144">
        <v>0.016481481481481482</v>
      </c>
      <c r="E15" s="141">
        <f t="shared" si="0"/>
        <v>82.37359550561798</v>
      </c>
      <c r="F15" s="80">
        <f t="shared" si="1"/>
        <v>102.37359550561798</v>
      </c>
      <c r="G15" s="84"/>
      <c r="H15" s="87"/>
      <c r="I15" s="89"/>
      <c r="J15" s="90"/>
    </row>
    <row r="16" spans="1:10" ht="15" customHeight="1">
      <c r="A16" s="79">
        <v>9</v>
      </c>
      <c r="B16" s="190" t="s">
        <v>501</v>
      </c>
      <c r="C16" s="191" t="s">
        <v>292</v>
      </c>
      <c r="D16" s="144">
        <v>0.016840277777777777</v>
      </c>
      <c r="E16" s="141">
        <f t="shared" si="0"/>
        <v>80.61855670103094</v>
      </c>
      <c r="F16" s="80">
        <f t="shared" si="1"/>
        <v>100.61855670103094</v>
      </c>
      <c r="G16" s="84"/>
      <c r="H16" s="87"/>
      <c r="I16" s="89"/>
      <c r="J16" s="90"/>
    </row>
    <row r="17" spans="1:10" ht="15" customHeight="1">
      <c r="A17" s="79">
        <v>10</v>
      </c>
      <c r="B17" s="190" t="s">
        <v>257</v>
      </c>
      <c r="C17" s="191" t="s">
        <v>28</v>
      </c>
      <c r="D17" s="144">
        <v>0.016840277777777777</v>
      </c>
      <c r="E17" s="141">
        <f t="shared" si="0"/>
        <v>80.61855670103094</v>
      </c>
      <c r="F17" s="80">
        <f t="shared" si="1"/>
        <v>100.61855670103094</v>
      </c>
      <c r="G17" s="84"/>
      <c r="H17" s="87"/>
      <c r="I17" s="89"/>
      <c r="J17" s="90"/>
    </row>
    <row r="18" spans="1:10" ht="15" customHeight="1">
      <c r="A18" s="79">
        <v>11</v>
      </c>
      <c r="B18" s="190" t="s">
        <v>119</v>
      </c>
      <c r="C18" s="191" t="s">
        <v>12</v>
      </c>
      <c r="D18" s="144">
        <v>0.016875</v>
      </c>
      <c r="E18" s="141">
        <f t="shared" si="0"/>
        <v>80.45267489711934</v>
      </c>
      <c r="F18" s="80">
        <f t="shared" si="1"/>
        <v>100.45267489711934</v>
      </c>
      <c r="G18" s="84"/>
      <c r="H18" s="87"/>
      <c r="I18" s="89"/>
      <c r="J18" s="90"/>
    </row>
    <row r="19" spans="1:10" ht="15" customHeight="1" thickBot="1">
      <c r="A19" s="46">
        <v>12</v>
      </c>
      <c r="B19" s="234" t="s">
        <v>502</v>
      </c>
      <c r="C19" s="235" t="s">
        <v>12</v>
      </c>
      <c r="D19" s="145">
        <v>0.016886574074074075</v>
      </c>
      <c r="E19" s="196">
        <f t="shared" si="0"/>
        <v>80.39753255654558</v>
      </c>
      <c r="F19" s="136">
        <f t="shared" si="1"/>
        <v>100.39753255654558</v>
      </c>
      <c r="G19" s="84"/>
      <c r="H19" s="87"/>
      <c r="I19" s="89"/>
      <c r="J19" s="90"/>
    </row>
    <row r="20" spans="1:10" ht="15" customHeight="1">
      <c r="A20" s="134">
        <v>13</v>
      </c>
      <c r="B20" s="194" t="s">
        <v>503</v>
      </c>
      <c r="C20" s="195" t="s">
        <v>10</v>
      </c>
      <c r="D20" s="146">
        <v>0.017395833333333336</v>
      </c>
      <c r="E20" s="142">
        <f t="shared" si="0"/>
        <v>78.0439121756487</v>
      </c>
      <c r="F20" s="135">
        <f t="shared" si="1"/>
        <v>98.0439121756487</v>
      </c>
      <c r="G20" s="84"/>
      <c r="H20" s="87"/>
      <c r="I20" s="89"/>
      <c r="J20" s="90"/>
    </row>
    <row r="21" spans="1:10" ht="15" customHeight="1">
      <c r="A21" s="79">
        <v>14</v>
      </c>
      <c r="B21" s="83" t="s">
        <v>504</v>
      </c>
      <c r="C21" s="139" t="s">
        <v>50</v>
      </c>
      <c r="D21" s="144">
        <v>0.017916666666666668</v>
      </c>
      <c r="E21" s="141">
        <f t="shared" si="0"/>
        <v>75.7751937984496</v>
      </c>
      <c r="F21" s="80">
        <f t="shared" si="1"/>
        <v>95.7751937984496</v>
      </c>
      <c r="G21" s="84"/>
      <c r="H21" s="87"/>
      <c r="I21" s="89"/>
      <c r="J21" s="90"/>
    </row>
    <row r="22" spans="1:10" ht="15" customHeight="1">
      <c r="A22" s="79">
        <v>15</v>
      </c>
      <c r="B22" s="82" t="s">
        <v>505</v>
      </c>
      <c r="C22" s="138" t="s">
        <v>13</v>
      </c>
      <c r="D22" s="144">
        <v>0.018020833333333333</v>
      </c>
      <c r="E22" s="141">
        <f t="shared" si="0"/>
        <v>75.33718689788054</v>
      </c>
      <c r="F22" s="80">
        <f t="shared" si="1"/>
        <v>95.33718689788054</v>
      </c>
      <c r="G22" s="84"/>
      <c r="H22" s="87"/>
      <c r="I22" s="89"/>
      <c r="J22" s="90"/>
    </row>
    <row r="23" spans="1:10" ht="15" customHeight="1">
      <c r="A23" s="79">
        <v>16</v>
      </c>
      <c r="B23" s="192" t="s">
        <v>64</v>
      </c>
      <c r="C23" s="193" t="s">
        <v>506</v>
      </c>
      <c r="D23" s="144">
        <v>0.018599537037037036</v>
      </c>
      <c r="E23" s="141">
        <f t="shared" si="0"/>
        <v>72.99315494710642</v>
      </c>
      <c r="F23" s="80">
        <f t="shared" si="1"/>
        <v>92.99315494710642</v>
      </c>
      <c r="G23" s="84"/>
      <c r="H23" s="87"/>
      <c r="I23" s="89"/>
      <c r="J23" s="90"/>
    </row>
    <row r="24" spans="1:10" ht="15" customHeight="1">
      <c r="A24" s="79">
        <v>17</v>
      </c>
      <c r="B24" s="82" t="s">
        <v>178</v>
      </c>
      <c r="C24" s="138" t="s">
        <v>38</v>
      </c>
      <c r="D24" s="144">
        <v>0.01861111111111111</v>
      </c>
      <c r="E24" s="141">
        <f t="shared" si="0"/>
        <v>72.94776119402985</v>
      </c>
      <c r="F24" s="80">
        <f t="shared" si="1"/>
        <v>92.94776119402985</v>
      </c>
      <c r="G24" s="84"/>
      <c r="H24" s="87"/>
      <c r="I24" s="89"/>
      <c r="J24" s="90"/>
    </row>
    <row r="25" spans="1:10" ht="15" customHeight="1">
      <c r="A25" s="79">
        <v>18</v>
      </c>
      <c r="B25" s="82" t="s">
        <v>174</v>
      </c>
      <c r="C25" s="138" t="s">
        <v>8</v>
      </c>
      <c r="D25" s="144">
        <v>0.018993055555555558</v>
      </c>
      <c r="E25" s="141">
        <f t="shared" si="0"/>
        <v>71.48080438756855</v>
      </c>
      <c r="F25" s="80">
        <f t="shared" si="1"/>
        <v>91.48080438756855</v>
      </c>
      <c r="G25" s="84"/>
      <c r="H25" s="87"/>
      <c r="I25" s="89"/>
      <c r="J25" s="90"/>
    </row>
    <row r="26" spans="1:10" ht="15" customHeight="1">
      <c r="A26" s="79">
        <v>19</v>
      </c>
      <c r="B26" s="81" t="s">
        <v>507</v>
      </c>
      <c r="C26" s="137" t="s">
        <v>13</v>
      </c>
      <c r="D26" s="144">
        <v>0.019085648148148147</v>
      </c>
      <c r="E26" s="141">
        <f t="shared" si="0"/>
        <v>71.13402061855672</v>
      </c>
      <c r="F26" s="80">
        <f t="shared" si="1"/>
        <v>91.13402061855672</v>
      </c>
      <c r="G26" s="84"/>
      <c r="H26" s="87"/>
      <c r="I26" s="89"/>
      <c r="J26" s="90"/>
    </row>
    <row r="27" spans="1:10" ht="15" customHeight="1">
      <c r="A27" s="79">
        <v>20</v>
      </c>
      <c r="B27" s="81" t="s">
        <v>41</v>
      </c>
      <c r="C27" s="137" t="s">
        <v>7</v>
      </c>
      <c r="D27" s="144">
        <v>0.019305555555555555</v>
      </c>
      <c r="E27" s="141">
        <f t="shared" si="0"/>
        <v>70.32374100719426</v>
      </c>
      <c r="F27" s="80">
        <f t="shared" si="1"/>
        <v>90.32374100719426</v>
      </c>
      <c r="G27" s="84"/>
      <c r="H27" s="87"/>
      <c r="I27" s="89"/>
      <c r="J27" s="90"/>
    </row>
    <row r="28" spans="1:10" ht="15" customHeight="1">
      <c r="A28" s="79">
        <v>21</v>
      </c>
      <c r="B28" s="82" t="s">
        <v>508</v>
      </c>
      <c r="C28" s="138" t="s">
        <v>10</v>
      </c>
      <c r="D28" s="144">
        <v>0.019363425925925926</v>
      </c>
      <c r="E28" s="141">
        <f t="shared" si="0"/>
        <v>70.11356843992827</v>
      </c>
      <c r="F28" s="80">
        <f t="shared" si="1"/>
        <v>90.11356843992827</v>
      </c>
      <c r="G28" s="84"/>
      <c r="H28" s="87"/>
      <c r="I28" s="89"/>
      <c r="J28" s="90"/>
    </row>
    <row r="29" spans="1:10" ht="15" customHeight="1">
      <c r="A29" s="79">
        <v>22</v>
      </c>
      <c r="B29" s="82" t="s">
        <v>509</v>
      </c>
      <c r="C29" s="138" t="s">
        <v>287</v>
      </c>
      <c r="D29" s="144">
        <v>0.01974537037037037</v>
      </c>
      <c r="E29" s="141">
        <f t="shared" si="0"/>
        <v>68.75732708089097</v>
      </c>
      <c r="F29" s="80">
        <f t="shared" si="1"/>
        <v>88.75732708089097</v>
      </c>
      <c r="G29" s="84"/>
      <c r="H29" s="87"/>
      <c r="I29" s="89"/>
      <c r="J29" s="90"/>
    </row>
    <row r="30" spans="1:10" ht="15" customHeight="1">
      <c r="A30" s="79">
        <v>23</v>
      </c>
      <c r="B30" s="82" t="s">
        <v>390</v>
      </c>
      <c r="C30" s="138" t="s">
        <v>48</v>
      </c>
      <c r="D30" s="144">
        <v>0.019884259259259258</v>
      </c>
      <c r="E30" s="141">
        <f t="shared" si="0"/>
        <v>68.27706635622818</v>
      </c>
      <c r="F30" s="80">
        <f t="shared" si="1"/>
        <v>88.27706635622818</v>
      </c>
      <c r="G30" s="84"/>
      <c r="H30" s="87"/>
      <c r="I30" s="89"/>
      <c r="J30" s="90"/>
    </row>
    <row r="31" spans="1:10" ht="15" customHeight="1">
      <c r="A31" s="79">
        <v>24</v>
      </c>
      <c r="B31" s="82" t="s">
        <v>52</v>
      </c>
      <c r="C31" s="138" t="s">
        <v>48</v>
      </c>
      <c r="D31" s="144">
        <v>0.020277777777777777</v>
      </c>
      <c r="E31" s="141">
        <f t="shared" si="0"/>
        <v>66.95205479452055</v>
      </c>
      <c r="F31" s="80">
        <f t="shared" si="1"/>
        <v>86.95205479452055</v>
      </c>
      <c r="G31" s="84"/>
      <c r="H31" s="87"/>
      <c r="I31" s="89"/>
      <c r="J31" s="90"/>
    </row>
    <row r="32" spans="1:10" ht="15" customHeight="1">
      <c r="A32" s="79">
        <v>25</v>
      </c>
      <c r="B32" s="82" t="s">
        <v>502</v>
      </c>
      <c r="C32" s="138" t="s">
        <v>15</v>
      </c>
      <c r="D32" s="144">
        <v>0.020590277777777777</v>
      </c>
      <c r="E32" s="141">
        <f t="shared" si="0"/>
        <v>65.93591905564925</v>
      </c>
      <c r="F32" s="80">
        <f t="shared" si="1"/>
        <v>85.93591905564925</v>
      </c>
      <c r="G32" s="84"/>
      <c r="H32" s="87"/>
      <c r="I32" s="89"/>
      <c r="J32" s="90"/>
    </row>
    <row r="33" spans="1:10" ht="15" customHeight="1">
      <c r="A33" s="79">
        <v>26</v>
      </c>
      <c r="B33" s="83" t="s">
        <v>510</v>
      </c>
      <c r="C33" s="139" t="s">
        <v>480</v>
      </c>
      <c r="D33" s="144">
        <v>0.020613425925925927</v>
      </c>
      <c r="E33" s="141">
        <f t="shared" si="0"/>
        <v>65.86187535092645</v>
      </c>
      <c r="F33" s="80">
        <f t="shared" si="1"/>
        <v>85.86187535092645</v>
      </c>
      <c r="G33" s="84"/>
      <c r="H33" s="87"/>
      <c r="I33" s="89"/>
      <c r="J33" s="90"/>
    </row>
    <row r="34" spans="1:10" ht="15" customHeight="1">
      <c r="A34" s="79">
        <v>27</v>
      </c>
      <c r="B34" s="82" t="s">
        <v>340</v>
      </c>
      <c r="C34" s="138" t="s">
        <v>341</v>
      </c>
      <c r="D34" s="144">
        <v>0.020868055555555556</v>
      </c>
      <c r="E34" s="141">
        <f t="shared" si="0"/>
        <v>65.05823627287853</v>
      </c>
      <c r="F34" s="80">
        <f t="shared" si="1"/>
        <v>85.05823627287853</v>
      </c>
      <c r="G34" s="84"/>
      <c r="H34" s="87"/>
      <c r="I34" s="89"/>
      <c r="J34" s="90"/>
    </row>
    <row r="35" spans="1:10" ht="15" customHeight="1">
      <c r="A35" s="79">
        <v>28</v>
      </c>
      <c r="B35" s="83" t="s">
        <v>101</v>
      </c>
      <c r="C35" s="139" t="s">
        <v>138</v>
      </c>
      <c r="D35" s="144">
        <v>0.021412037037037035</v>
      </c>
      <c r="E35" s="141">
        <f t="shared" si="0"/>
        <v>63.40540540540541</v>
      </c>
      <c r="F35" s="80">
        <f t="shared" si="1"/>
        <v>83.40540540540542</v>
      </c>
      <c r="G35" s="84"/>
      <c r="H35" s="87"/>
      <c r="I35" s="89"/>
      <c r="J35" s="90"/>
    </row>
    <row r="36" spans="1:10" ht="15" customHeight="1">
      <c r="A36" s="79">
        <v>29</v>
      </c>
      <c r="B36" s="83" t="s">
        <v>376</v>
      </c>
      <c r="C36" s="139" t="s">
        <v>321</v>
      </c>
      <c r="D36" s="144">
        <v>0.02162037037037037</v>
      </c>
      <c r="E36" s="141">
        <f t="shared" si="0"/>
        <v>62.79443254817988</v>
      </c>
      <c r="F36" s="80">
        <f t="shared" si="1"/>
        <v>82.79443254817988</v>
      </c>
      <c r="G36" s="84"/>
      <c r="H36" s="87"/>
      <c r="I36" s="89"/>
      <c r="J36" s="90"/>
    </row>
    <row r="37" spans="1:10" ht="15" customHeight="1">
      <c r="A37" s="79">
        <v>30</v>
      </c>
      <c r="B37" s="83" t="s">
        <v>227</v>
      </c>
      <c r="C37" s="139" t="s">
        <v>320</v>
      </c>
      <c r="D37" s="144">
        <v>0.02175925925925926</v>
      </c>
      <c r="E37" s="141">
        <f t="shared" si="0"/>
        <v>62.393617021276604</v>
      </c>
      <c r="F37" s="80">
        <f t="shared" si="1"/>
        <v>82.39361702127661</v>
      </c>
      <c r="G37" s="84"/>
      <c r="H37" s="87"/>
      <c r="I37" s="89"/>
      <c r="J37" s="90"/>
    </row>
    <row r="38" spans="1:10" ht="15" customHeight="1">
      <c r="A38" s="79">
        <v>31</v>
      </c>
      <c r="B38" s="83" t="s">
        <v>101</v>
      </c>
      <c r="C38" s="139" t="s">
        <v>102</v>
      </c>
      <c r="D38" s="144">
        <v>0.02175925925925926</v>
      </c>
      <c r="E38" s="141">
        <f t="shared" si="0"/>
        <v>62.393617021276604</v>
      </c>
      <c r="F38" s="80">
        <f t="shared" si="1"/>
        <v>82.39361702127661</v>
      </c>
      <c r="G38" s="84"/>
      <c r="H38" s="87"/>
      <c r="I38" s="89"/>
      <c r="J38" s="90"/>
    </row>
    <row r="39" spans="1:10" ht="15" customHeight="1">
      <c r="A39" s="79">
        <v>32</v>
      </c>
      <c r="B39" s="82" t="s">
        <v>286</v>
      </c>
      <c r="C39" s="138" t="s">
        <v>287</v>
      </c>
      <c r="D39" s="144">
        <v>0.021782407407407407</v>
      </c>
      <c r="E39" s="141">
        <f t="shared" si="0"/>
        <v>62.32731137088204</v>
      </c>
      <c r="F39" s="80">
        <f t="shared" si="1"/>
        <v>82.32731137088204</v>
      </c>
      <c r="G39" s="84"/>
      <c r="H39" s="87"/>
      <c r="I39" s="89"/>
      <c r="J39" s="90"/>
    </row>
    <row r="40" spans="1:10" ht="15" customHeight="1">
      <c r="A40" s="79">
        <v>33</v>
      </c>
      <c r="B40" s="82" t="s">
        <v>375</v>
      </c>
      <c r="C40" s="138" t="s">
        <v>15</v>
      </c>
      <c r="D40" s="144">
        <v>0.02179398148148148</v>
      </c>
      <c r="E40" s="141">
        <f t="shared" si="0"/>
        <v>62.29421136484334</v>
      </c>
      <c r="F40" s="80">
        <f t="shared" si="1"/>
        <v>82.29421136484333</v>
      </c>
      <c r="G40" s="84"/>
      <c r="H40" s="87"/>
      <c r="I40" s="89"/>
      <c r="J40" s="90"/>
    </row>
    <row r="41" spans="1:10" ht="15" customHeight="1">
      <c r="A41" s="79">
        <v>34</v>
      </c>
      <c r="B41" s="82" t="s">
        <v>147</v>
      </c>
      <c r="C41" s="138" t="s">
        <v>84</v>
      </c>
      <c r="D41" s="144">
        <v>0.02179398148148148</v>
      </c>
      <c r="E41" s="141">
        <f t="shared" si="0"/>
        <v>62.29421136484334</v>
      </c>
      <c r="F41" s="80">
        <f t="shared" si="1"/>
        <v>82.29421136484333</v>
      </c>
      <c r="G41" s="84"/>
      <c r="H41" s="87"/>
      <c r="I41" s="89"/>
      <c r="J41" s="90"/>
    </row>
    <row r="42" spans="1:10" ht="15" customHeight="1">
      <c r="A42" s="79">
        <v>35</v>
      </c>
      <c r="B42" s="82" t="s">
        <v>511</v>
      </c>
      <c r="C42" s="138" t="s">
        <v>35</v>
      </c>
      <c r="D42" s="144">
        <v>0.021805555555555554</v>
      </c>
      <c r="E42" s="141">
        <f t="shared" si="0"/>
        <v>62.2611464968153</v>
      </c>
      <c r="F42" s="80">
        <f t="shared" si="1"/>
        <v>82.2611464968153</v>
      </c>
      <c r="G42" s="84"/>
      <c r="H42" s="87"/>
      <c r="I42" s="89"/>
      <c r="J42" s="90"/>
    </row>
    <row r="43" spans="1:10" ht="15" customHeight="1">
      <c r="A43" s="79">
        <v>36</v>
      </c>
      <c r="B43" s="82" t="s">
        <v>152</v>
      </c>
      <c r="C43" s="138" t="s">
        <v>63</v>
      </c>
      <c r="D43" s="144">
        <v>0.02181712962962963</v>
      </c>
      <c r="E43" s="141">
        <f t="shared" si="0"/>
        <v>62.228116710875334</v>
      </c>
      <c r="F43" s="80">
        <f t="shared" si="1"/>
        <v>82.22811671087533</v>
      </c>
      <c r="G43" s="84"/>
      <c r="H43" s="87"/>
      <c r="I43" s="89"/>
      <c r="J43" s="90"/>
    </row>
    <row r="44" spans="1:10" ht="15" customHeight="1">
      <c r="A44" s="79">
        <v>37</v>
      </c>
      <c r="B44" s="82" t="s">
        <v>160</v>
      </c>
      <c r="C44" s="138" t="s">
        <v>17</v>
      </c>
      <c r="D44" s="144">
        <v>0.022083333333333333</v>
      </c>
      <c r="E44" s="141">
        <f t="shared" si="0"/>
        <v>61.47798742138365</v>
      </c>
      <c r="F44" s="80">
        <f t="shared" si="1"/>
        <v>81.47798742138366</v>
      </c>
      <c r="G44" s="84"/>
      <c r="H44" s="87"/>
      <c r="I44" s="89"/>
      <c r="J44" s="90"/>
    </row>
    <row r="45" spans="1:10" ht="15" customHeight="1">
      <c r="A45" s="79">
        <v>38</v>
      </c>
      <c r="B45" s="82" t="s">
        <v>236</v>
      </c>
      <c r="C45" s="138" t="s">
        <v>10</v>
      </c>
      <c r="D45" s="144">
        <v>0.022303240740740738</v>
      </c>
      <c r="E45" s="141">
        <f t="shared" si="0"/>
        <v>60.871821484172294</v>
      </c>
      <c r="F45" s="80">
        <f t="shared" si="1"/>
        <v>80.8718214841723</v>
      </c>
      <c r="G45" s="84"/>
      <c r="H45" s="87"/>
      <c r="I45" s="89"/>
      <c r="J45" s="90"/>
    </row>
    <row r="46" spans="1:10" ht="15" customHeight="1">
      <c r="A46" s="79">
        <v>39</v>
      </c>
      <c r="B46" s="192" t="s">
        <v>131</v>
      </c>
      <c r="C46" s="193" t="s">
        <v>20</v>
      </c>
      <c r="D46" s="144">
        <v>0.022337962962962962</v>
      </c>
      <c r="E46" s="141">
        <f t="shared" si="0"/>
        <v>60.77720207253886</v>
      </c>
      <c r="F46" s="80">
        <f t="shared" si="1"/>
        <v>80.77720207253887</v>
      </c>
      <c r="G46" s="84"/>
      <c r="H46" s="87"/>
      <c r="I46" s="89"/>
      <c r="J46" s="90"/>
    </row>
    <row r="47" spans="1:10" ht="15" customHeight="1">
      <c r="A47" s="79">
        <v>40</v>
      </c>
      <c r="B47" s="91" t="s">
        <v>9</v>
      </c>
      <c r="C47" s="140" t="s">
        <v>418</v>
      </c>
      <c r="D47" s="144">
        <v>0.022361111111111113</v>
      </c>
      <c r="E47" s="141">
        <f t="shared" si="0"/>
        <v>60.71428571428571</v>
      </c>
      <c r="F47" s="80">
        <f t="shared" si="1"/>
        <v>80.71428571428571</v>
      </c>
      <c r="G47" s="84"/>
      <c r="H47" s="87"/>
      <c r="I47" s="89"/>
      <c r="J47" s="90"/>
    </row>
    <row r="48" spans="1:10" ht="15" customHeight="1">
      <c r="A48" s="79">
        <v>41</v>
      </c>
      <c r="B48" s="83" t="s">
        <v>290</v>
      </c>
      <c r="C48" s="139" t="s">
        <v>291</v>
      </c>
      <c r="D48" s="144">
        <v>0.022523148148148143</v>
      </c>
      <c r="E48" s="141">
        <f t="shared" si="0"/>
        <v>60.2774922918808</v>
      </c>
      <c r="F48" s="80">
        <f t="shared" si="1"/>
        <v>80.2774922918808</v>
      </c>
      <c r="G48" s="84"/>
      <c r="H48" s="87"/>
      <c r="I48" s="89"/>
      <c r="J48" s="90"/>
    </row>
    <row r="49" spans="1:10" ht="15" customHeight="1">
      <c r="A49" s="79">
        <v>42</v>
      </c>
      <c r="B49" s="83" t="s">
        <v>137</v>
      </c>
      <c r="C49" s="139" t="s">
        <v>65</v>
      </c>
      <c r="D49" s="144">
        <v>0.022615740740740742</v>
      </c>
      <c r="E49" s="141">
        <f t="shared" si="0"/>
        <v>60.03070624360287</v>
      </c>
      <c r="F49" s="80">
        <f t="shared" si="1"/>
        <v>80.03070624360288</v>
      </c>
      <c r="G49" s="84"/>
      <c r="H49" s="87"/>
      <c r="I49" s="89"/>
      <c r="J49" s="90"/>
    </row>
    <row r="50" spans="1:10" ht="15" customHeight="1">
      <c r="A50" s="79">
        <v>43</v>
      </c>
      <c r="B50" s="82" t="s">
        <v>131</v>
      </c>
      <c r="C50" s="138" t="s">
        <v>18</v>
      </c>
      <c r="D50" s="144">
        <v>0.02289351851851852</v>
      </c>
      <c r="E50" s="141">
        <f t="shared" si="0"/>
        <v>59.302325581395344</v>
      </c>
      <c r="F50" s="80">
        <f t="shared" si="1"/>
        <v>79.30232558139534</v>
      </c>
      <c r="G50" s="84"/>
      <c r="H50" s="87"/>
      <c r="I50" s="89"/>
      <c r="J50" s="90"/>
    </row>
    <row r="51" spans="1:10" ht="15.75" customHeight="1">
      <c r="A51" s="79">
        <v>44</v>
      </c>
      <c r="B51" s="82" t="s">
        <v>156</v>
      </c>
      <c r="C51" s="138" t="s">
        <v>20</v>
      </c>
      <c r="D51" s="144">
        <v>0.02290509259259259</v>
      </c>
      <c r="E51" s="141">
        <f t="shared" si="0"/>
        <v>59.27235977766549</v>
      </c>
      <c r="F51" s="80">
        <f t="shared" si="1"/>
        <v>79.27235977766549</v>
      </c>
      <c r="G51" s="84"/>
      <c r="H51" s="87"/>
      <c r="I51" s="89"/>
      <c r="J51" s="90"/>
    </row>
    <row r="52" spans="1:10" ht="15" customHeight="1">
      <c r="A52" s="79">
        <v>45</v>
      </c>
      <c r="B52" s="82" t="s">
        <v>19</v>
      </c>
      <c r="C52" s="138" t="s">
        <v>20</v>
      </c>
      <c r="D52" s="144">
        <v>0.02314814814814815</v>
      </c>
      <c r="E52" s="141">
        <f t="shared" si="0"/>
        <v>58.650000000000006</v>
      </c>
      <c r="F52" s="80">
        <f t="shared" si="1"/>
        <v>78.65</v>
      </c>
      <c r="G52" s="84"/>
      <c r="H52" s="87"/>
      <c r="I52" s="89"/>
      <c r="J52" s="90"/>
    </row>
    <row r="53" spans="1:10" ht="15" customHeight="1">
      <c r="A53" s="79">
        <v>46</v>
      </c>
      <c r="B53" s="83" t="s">
        <v>143</v>
      </c>
      <c r="C53" s="139" t="s">
        <v>33</v>
      </c>
      <c r="D53" s="144">
        <v>0.023217592592592592</v>
      </c>
      <c r="E53" s="141">
        <f t="shared" si="0"/>
        <v>58.47457627118644</v>
      </c>
      <c r="F53" s="80">
        <f t="shared" si="1"/>
        <v>78.47457627118644</v>
      </c>
      <c r="G53" s="84"/>
      <c r="H53" s="87"/>
      <c r="I53" s="89"/>
      <c r="J53" s="90"/>
    </row>
    <row r="54" spans="1:10" ht="15" customHeight="1">
      <c r="A54" s="79">
        <v>47</v>
      </c>
      <c r="B54" s="83" t="s">
        <v>73</v>
      </c>
      <c r="C54" s="139" t="s">
        <v>278</v>
      </c>
      <c r="D54" s="144">
        <v>0.023298611111111107</v>
      </c>
      <c r="E54" s="141">
        <f t="shared" si="0"/>
        <v>58.271236959761566</v>
      </c>
      <c r="F54" s="80">
        <f t="shared" si="1"/>
        <v>78.27123695976157</v>
      </c>
      <c r="G54" s="84"/>
      <c r="H54" s="87"/>
      <c r="I54" s="89"/>
      <c r="J54" s="90"/>
    </row>
    <row r="55" spans="1:10" ht="15" customHeight="1">
      <c r="A55" s="79">
        <v>48</v>
      </c>
      <c r="B55" s="82" t="s">
        <v>174</v>
      </c>
      <c r="C55" s="138" t="s">
        <v>28</v>
      </c>
      <c r="D55" s="144">
        <v>0.0234375</v>
      </c>
      <c r="E55" s="141">
        <f t="shared" si="0"/>
        <v>57.925925925925924</v>
      </c>
      <c r="F55" s="80">
        <f t="shared" si="1"/>
        <v>77.92592592592592</v>
      </c>
      <c r="G55" s="84"/>
      <c r="H55" s="87"/>
      <c r="I55" s="89"/>
      <c r="J55" s="90"/>
    </row>
    <row r="56" spans="1:10" ht="15" customHeight="1">
      <c r="A56" s="79">
        <v>49</v>
      </c>
      <c r="B56" s="82" t="s">
        <v>53</v>
      </c>
      <c r="C56" s="138" t="s">
        <v>13</v>
      </c>
      <c r="D56" s="144">
        <v>0.023761574074074074</v>
      </c>
      <c r="E56" s="141">
        <f t="shared" si="0"/>
        <v>57.13589868485144</v>
      </c>
      <c r="F56" s="80">
        <f t="shared" si="1"/>
        <v>77.13589868485144</v>
      </c>
      <c r="G56" s="84"/>
      <c r="H56" s="87"/>
      <c r="I56" s="89"/>
      <c r="J56" s="90"/>
    </row>
    <row r="57" spans="1:10" ht="15" customHeight="1">
      <c r="A57" s="79">
        <v>50</v>
      </c>
      <c r="B57" s="82" t="s">
        <v>72</v>
      </c>
      <c r="C57" s="138" t="s">
        <v>10</v>
      </c>
      <c r="D57" s="144">
        <v>0.023796296296296298</v>
      </c>
      <c r="E57" s="141">
        <f t="shared" si="0"/>
        <v>57.052529182879375</v>
      </c>
      <c r="F57" s="80">
        <f t="shared" si="1"/>
        <v>77.05252918287937</v>
      </c>
      <c r="G57" s="84"/>
      <c r="H57" s="87"/>
      <c r="I57" s="89"/>
      <c r="J57" s="90"/>
    </row>
    <row r="58" spans="1:10" ht="15" customHeight="1">
      <c r="A58" s="79">
        <v>51</v>
      </c>
      <c r="B58" s="82" t="s">
        <v>512</v>
      </c>
      <c r="C58" s="138" t="s">
        <v>20</v>
      </c>
      <c r="D58" s="144">
        <v>0.023993055555555556</v>
      </c>
      <c r="E58" s="141">
        <f t="shared" si="0"/>
        <v>56.58465991316932</v>
      </c>
      <c r="F58" s="80">
        <f t="shared" si="1"/>
        <v>76.58465991316932</v>
      </c>
      <c r="G58" s="84"/>
      <c r="H58" s="87"/>
      <c r="I58" s="89"/>
      <c r="J58" s="90"/>
    </row>
    <row r="59" spans="1:10" ht="15" customHeight="1">
      <c r="A59" s="79">
        <v>52</v>
      </c>
      <c r="B59" s="83" t="s">
        <v>227</v>
      </c>
      <c r="C59" s="139" t="s">
        <v>513</v>
      </c>
      <c r="D59" s="144">
        <v>0.024189814814814817</v>
      </c>
      <c r="E59" s="141">
        <f t="shared" si="0"/>
        <v>56.1244019138756</v>
      </c>
      <c r="F59" s="80">
        <f t="shared" si="1"/>
        <v>76.1244019138756</v>
      </c>
      <c r="G59" s="84"/>
      <c r="H59" s="87"/>
      <c r="I59" s="89"/>
      <c r="J59" s="90"/>
    </row>
    <row r="60" spans="1:10" ht="15" customHeight="1">
      <c r="A60" s="79">
        <v>53</v>
      </c>
      <c r="B60" s="81" t="s">
        <v>514</v>
      </c>
      <c r="C60" s="137" t="s">
        <v>23</v>
      </c>
      <c r="D60" s="144">
        <v>0.024201388888888887</v>
      </c>
      <c r="E60" s="141">
        <f t="shared" si="0"/>
        <v>56.09756097560976</v>
      </c>
      <c r="F60" s="80">
        <f t="shared" si="1"/>
        <v>76.09756097560975</v>
      </c>
      <c r="G60" s="84"/>
      <c r="H60" s="87"/>
      <c r="I60" s="89"/>
      <c r="J60" s="90"/>
    </row>
    <row r="61" spans="1:10" ht="15" customHeight="1">
      <c r="A61" s="79">
        <v>54</v>
      </c>
      <c r="B61" s="82" t="s">
        <v>176</v>
      </c>
      <c r="C61" s="138" t="s">
        <v>28</v>
      </c>
      <c r="D61" s="144">
        <v>0.02476851851851852</v>
      </c>
      <c r="E61" s="141">
        <f t="shared" si="0"/>
        <v>54.81308411214953</v>
      </c>
      <c r="F61" s="80">
        <f t="shared" si="1"/>
        <v>74.81308411214954</v>
      </c>
      <c r="G61" s="84"/>
      <c r="H61" s="87"/>
      <c r="I61" s="89"/>
      <c r="J61" s="90"/>
    </row>
    <row r="62" spans="1:10" ht="15" customHeight="1">
      <c r="A62" s="79">
        <v>55</v>
      </c>
      <c r="B62" s="81" t="s">
        <v>89</v>
      </c>
      <c r="C62" s="137" t="s">
        <v>10</v>
      </c>
      <c r="D62" s="144">
        <v>0.024988425925925928</v>
      </c>
      <c r="E62" s="141">
        <f t="shared" si="0"/>
        <v>54.330708661417326</v>
      </c>
      <c r="F62" s="80">
        <f t="shared" si="1"/>
        <v>74.33070866141733</v>
      </c>
      <c r="G62" s="84"/>
      <c r="H62" s="87"/>
      <c r="I62" s="89"/>
      <c r="J62" s="90"/>
    </row>
    <row r="63" spans="1:10" ht="15" customHeight="1">
      <c r="A63" s="79">
        <v>56</v>
      </c>
      <c r="B63" s="82" t="s">
        <v>165</v>
      </c>
      <c r="C63" s="138" t="s">
        <v>63</v>
      </c>
      <c r="D63" s="144">
        <v>0.02513888888888889</v>
      </c>
      <c r="E63" s="141">
        <f t="shared" si="0"/>
        <v>54.00552486187845</v>
      </c>
      <c r="F63" s="80">
        <f t="shared" si="1"/>
        <v>74.00552486187846</v>
      </c>
      <c r="G63" s="84"/>
      <c r="H63" s="87"/>
      <c r="I63" s="89"/>
      <c r="J63" s="90"/>
    </row>
    <row r="64" spans="1:10" ht="15" customHeight="1">
      <c r="A64" s="79">
        <v>57</v>
      </c>
      <c r="B64" s="82" t="s">
        <v>248</v>
      </c>
      <c r="C64" s="138" t="s">
        <v>15</v>
      </c>
      <c r="D64" s="144">
        <v>0.025231481481481483</v>
      </c>
      <c r="E64" s="141">
        <f t="shared" si="0"/>
        <v>53.80733944954128</v>
      </c>
      <c r="F64" s="80">
        <f t="shared" si="1"/>
        <v>73.80733944954127</v>
      </c>
      <c r="G64" s="84"/>
      <c r="H64" s="87"/>
      <c r="I64" s="89"/>
      <c r="J64" s="90"/>
    </row>
    <row r="65" spans="1:10" ht="15" customHeight="1">
      <c r="A65" s="79">
        <v>58</v>
      </c>
      <c r="B65" s="82" t="s">
        <v>79</v>
      </c>
      <c r="C65" s="138" t="s">
        <v>80</v>
      </c>
      <c r="D65" s="144">
        <v>0.025358796296296296</v>
      </c>
      <c r="E65" s="141">
        <f t="shared" si="0"/>
        <v>53.537197626654496</v>
      </c>
      <c r="F65" s="80">
        <f t="shared" si="1"/>
        <v>73.53719762665449</v>
      </c>
      <c r="G65" s="84"/>
      <c r="H65" s="87"/>
      <c r="I65" s="89"/>
      <c r="J65" s="90"/>
    </row>
    <row r="66" spans="1:10" ht="15" customHeight="1">
      <c r="A66" s="79">
        <v>59</v>
      </c>
      <c r="B66" s="83" t="s">
        <v>276</v>
      </c>
      <c r="C66" s="139" t="s">
        <v>277</v>
      </c>
      <c r="D66" s="144">
        <v>0.025451388888888888</v>
      </c>
      <c r="E66" s="141">
        <f t="shared" si="0"/>
        <v>53.34242837653479</v>
      </c>
      <c r="F66" s="80">
        <f t="shared" si="1"/>
        <v>73.3424283765348</v>
      </c>
      <c r="G66" s="84"/>
      <c r="H66" s="87"/>
      <c r="I66" s="89"/>
      <c r="J66" s="90"/>
    </row>
    <row r="67" spans="1:10" ht="15" customHeight="1">
      <c r="A67" s="79">
        <v>60</v>
      </c>
      <c r="B67" s="82" t="s">
        <v>92</v>
      </c>
      <c r="C67" s="138" t="s">
        <v>275</v>
      </c>
      <c r="D67" s="144">
        <v>0.025578703703703704</v>
      </c>
      <c r="E67" s="141">
        <f t="shared" si="0"/>
        <v>53.07692307692308</v>
      </c>
      <c r="F67" s="80">
        <f t="shared" si="1"/>
        <v>73.07692307692308</v>
      </c>
      <c r="G67" s="84"/>
      <c r="H67" s="87"/>
      <c r="I67" s="89"/>
      <c r="J67" s="90"/>
    </row>
    <row r="68" spans="1:10" ht="15" customHeight="1">
      <c r="A68" s="79">
        <v>61</v>
      </c>
      <c r="B68" s="83" t="s">
        <v>226</v>
      </c>
      <c r="C68" s="139" t="s">
        <v>120</v>
      </c>
      <c r="D68" s="144">
        <v>0.025810185185185183</v>
      </c>
      <c r="E68" s="141">
        <f t="shared" si="0"/>
        <v>52.60089686098656</v>
      </c>
      <c r="F68" s="80">
        <f t="shared" si="1"/>
        <v>72.60089686098655</v>
      </c>
      <c r="G68" s="84"/>
      <c r="H68" s="87"/>
      <c r="I68" s="89"/>
      <c r="J68" s="90"/>
    </row>
    <row r="69" spans="1:10" ht="15" customHeight="1">
      <c r="A69" s="79">
        <v>62</v>
      </c>
      <c r="B69" s="83" t="s">
        <v>515</v>
      </c>
      <c r="C69" s="139" t="s">
        <v>516</v>
      </c>
      <c r="D69" s="144">
        <v>0.026273148148148153</v>
      </c>
      <c r="E69" s="141">
        <f t="shared" si="0"/>
        <v>51.67400881057268</v>
      </c>
      <c r="F69" s="80">
        <f t="shared" si="1"/>
        <v>71.67400881057267</v>
      </c>
      <c r="G69" s="84"/>
      <c r="H69" s="87"/>
      <c r="I69" s="89"/>
      <c r="J69" s="90"/>
    </row>
    <row r="70" spans="1:10" ht="15" customHeight="1">
      <c r="A70" s="79">
        <v>63</v>
      </c>
      <c r="B70" s="83" t="s">
        <v>219</v>
      </c>
      <c r="C70" s="139" t="s">
        <v>377</v>
      </c>
      <c r="D70" s="144">
        <v>0.026712962962962966</v>
      </c>
      <c r="E70" s="141">
        <f t="shared" si="0"/>
        <v>50.823223570190635</v>
      </c>
      <c r="F70" s="80">
        <f t="shared" si="1"/>
        <v>70.82322357019063</v>
      </c>
      <c r="G70" s="84"/>
      <c r="H70" s="87"/>
      <c r="I70" s="89"/>
      <c r="J70" s="90"/>
    </row>
    <row r="71" spans="1:10" ht="15" customHeight="1">
      <c r="A71" s="79">
        <v>64</v>
      </c>
      <c r="B71" s="83" t="s">
        <v>148</v>
      </c>
      <c r="C71" s="139" t="s">
        <v>149</v>
      </c>
      <c r="D71" s="144">
        <v>0.027476851851851853</v>
      </c>
      <c r="E71" s="141">
        <f t="shared" si="0"/>
        <v>49.41027801179444</v>
      </c>
      <c r="F71" s="80">
        <f t="shared" si="1"/>
        <v>69.41027801179445</v>
      </c>
      <c r="G71" s="84"/>
      <c r="H71" s="87"/>
      <c r="I71" s="89"/>
      <c r="J71" s="90"/>
    </row>
    <row r="72" spans="1:10" ht="15" customHeight="1">
      <c r="A72" s="79">
        <v>65</v>
      </c>
      <c r="B72" s="82" t="s">
        <v>183</v>
      </c>
      <c r="C72" s="138" t="s">
        <v>10</v>
      </c>
      <c r="D72" s="144">
        <v>0.028680555555555553</v>
      </c>
      <c r="E72" s="141">
        <f t="shared" si="0"/>
        <v>47.33656174334141</v>
      </c>
      <c r="F72" s="80">
        <f t="shared" si="1"/>
        <v>67.3365617433414</v>
      </c>
      <c r="G72" s="84"/>
      <c r="H72" s="87"/>
      <c r="I72" s="89"/>
      <c r="J72" s="90"/>
    </row>
    <row r="73" spans="1:10" ht="15" customHeight="1">
      <c r="A73" s="79">
        <v>66</v>
      </c>
      <c r="B73" s="82" t="s">
        <v>98</v>
      </c>
      <c r="C73" s="138" t="s">
        <v>44</v>
      </c>
      <c r="D73" s="144">
        <v>0.02888888888888889</v>
      </c>
      <c r="E73" s="141">
        <f t="shared" si="0"/>
        <v>46.99519230769231</v>
      </c>
      <c r="F73" s="80">
        <f t="shared" si="1"/>
        <v>66.9951923076923</v>
      </c>
      <c r="G73" s="84"/>
      <c r="H73" s="87"/>
      <c r="I73" s="89"/>
      <c r="J73" s="90"/>
    </row>
    <row r="74" spans="1:10" ht="15" customHeight="1">
      <c r="A74" s="79">
        <v>67</v>
      </c>
      <c r="B74" s="83" t="s">
        <v>517</v>
      </c>
      <c r="C74" s="139" t="s">
        <v>50</v>
      </c>
      <c r="D74" s="144">
        <v>0.028946759259259255</v>
      </c>
      <c r="E74" s="141">
        <f t="shared" si="0"/>
        <v>46.90123950419833</v>
      </c>
      <c r="F74" s="80">
        <f t="shared" si="1"/>
        <v>66.90123950419833</v>
      </c>
      <c r="G74" s="84"/>
      <c r="H74" s="87"/>
      <c r="I74" s="89"/>
      <c r="J74" s="90"/>
    </row>
    <row r="75" spans="1:10" ht="15" customHeight="1">
      <c r="A75" s="79">
        <v>68</v>
      </c>
      <c r="B75" s="82" t="s">
        <v>127</v>
      </c>
      <c r="C75" s="138" t="s">
        <v>38</v>
      </c>
      <c r="D75" s="144">
        <v>0.028981481481481483</v>
      </c>
      <c r="E75" s="141">
        <f t="shared" si="0"/>
        <v>46.84504792332269</v>
      </c>
      <c r="F75" s="80">
        <f t="shared" si="1"/>
        <v>66.84504792332268</v>
      </c>
      <c r="G75" s="84"/>
      <c r="H75" s="87"/>
      <c r="I75" s="89"/>
      <c r="J75" s="90"/>
    </row>
    <row r="76" spans="1:10" ht="15" customHeight="1">
      <c r="A76" s="79">
        <v>69</v>
      </c>
      <c r="B76" s="82" t="s">
        <v>30</v>
      </c>
      <c r="C76" s="138" t="s">
        <v>17</v>
      </c>
      <c r="D76" s="144">
        <v>0.02957175925925926</v>
      </c>
      <c r="E76" s="141">
        <f t="shared" si="0"/>
        <v>45.90998043052838</v>
      </c>
      <c r="F76" s="80">
        <f t="shared" si="1"/>
        <v>65.90998043052838</v>
      </c>
      <c r="G76" s="84"/>
      <c r="H76" s="87"/>
      <c r="I76" s="89"/>
      <c r="J76" s="90"/>
    </row>
    <row r="77" spans="1:10" ht="15" customHeight="1">
      <c r="A77" s="79">
        <v>70</v>
      </c>
      <c r="B77" s="82" t="s">
        <v>175</v>
      </c>
      <c r="C77" s="138" t="s">
        <v>245</v>
      </c>
      <c r="D77" s="144">
        <v>0.03037037037037037</v>
      </c>
      <c r="E77" s="141">
        <f t="shared" si="0"/>
        <v>44.702743902439025</v>
      </c>
      <c r="F77" s="80">
        <f t="shared" si="1"/>
        <v>64.70274390243902</v>
      </c>
      <c r="G77" s="84"/>
      <c r="H77" s="87"/>
      <c r="I77" s="89"/>
      <c r="J77" s="90"/>
    </row>
    <row r="78" spans="1:10" ht="15" customHeight="1">
      <c r="A78" s="79">
        <v>71</v>
      </c>
      <c r="B78" s="81" t="s">
        <v>288</v>
      </c>
      <c r="C78" s="137" t="s">
        <v>445</v>
      </c>
      <c r="D78" s="144">
        <v>0.03040509259259259</v>
      </c>
      <c r="E78" s="141">
        <f t="shared" si="0"/>
        <v>44.6516939474686</v>
      </c>
      <c r="F78" s="80">
        <f t="shared" si="1"/>
        <v>64.6516939474686</v>
      </c>
      <c r="G78" s="84"/>
      <c r="H78" s="87"/>
      <c r="I78" s="89"/>
      <c r="J78" s="90"/>
    </row>
    <row r="79" spans="1:10" ht="15" customHeight="1">
      <c r="A79" s="79">
        <v>72</v>
      </c>
      <c r="B79" s="81" t="s">
        <v>175</v>
      </c>
      <c r="C79" s="137" t="s">
        <v>246</v>
      </c>
      <c r="D79" s="144">
        <v>0.030625</v>
      </c>
      <c r="E79" s="141">
        <f t="shared" si="0"/>
        <v>44.33106575963719</v>
      </c>
      <c r="F79" s="80">
        <f t="shared" si="1"/>
        <v>64.3310657596372</v>
      </c>
      <c r="G79" s="84"/>
      <c r="H79" s="87"/>
      <c r="I79" s="89"/>
      <c r="J79" s="90"/>
    </row>
    <row r="80" spans="1:10" ht="15" customHeight="1">
      <c r="A80" s="79">
        <v>73</v>
      </c>
      <c r="B80" s="81" t="s">
        <v>288</v>
      </c>
      <c r="C80" s="137" t="s">
        <v>437</v>
      </c>
      <c r="D80" s="144">
        <v>0.03145833333333333</v>
      </c>
      <c r="E80" s="141">
        <f t="shared" si="0"/>
        <v>43.156732891832235</v>
      </c>
      <c r="F80" s="80">
        <f t="shared" si="1"/>
        <v>63.156732891832235</v>
      </c>
      <c r="G80" s="84"/>
      <c r="H80" s="87"/>
      <c r="I80" s="89"/>
      <c r="J80" s="90"/>
    </row>
    <row r="81" spans="1:10" ht="15" customHeight="1">
      <c r="A81" s="79">
        <v>74</v>
      </c>
      <c r="B81" s="81" t="s">
        <v>53</v>
      </c>
      <c r="C81" s="137" t="s">
        <v>48</v>
      </c>
      <c r="D81" s="144">
        <v>0.03263888888888889</v>
      </c>
      <c r="E81" s="141">
        <f t="shared" si="0"/>
        <v>41.59574468085106</v>
      </c>
      <c r="F81" s="80">
        <f t="shared" si="1"/>
        <v>61.59574468085106</v>
      </c>
      <c r="G81" s="84"/>
      <c r="H81" s="87"/>
      <c r="I81" s="89"/>
      <c r="J81" s="90"/>
    </row>
    <row r="82" spans="1:10" ht="15" customHeight="1">
      <c r="A82" s="79">
        <v>75</v>
      </c>
      <c r="B82" s="81" t="s">
        <v>125</v>
      </c>
      <c r="C82" s="137" t="s">
        <v>43</v>
      </c>
      <c r="D82" s="144">
        <v>0.03309027777777778</v>
      </c>
      <c r="E82" s="141">
        <f t="shared" si="0"/>
        <v>41.02833158447009</v>
      </c>
      <c r="F82" s="80">
        <f t="shared" si="1"/>
        <v>61.02833158447009</v>
      </c>
      <c r="G82" s="84"/>
      <c r="H82" s="87"/>
      <c r="I82" s="89"/>
      <c r="J82" s="90"/>
    </row>
  </sheetData>
  <mergeCells count="7">
    <mergeCell ref="A3:B3"/>
    <mergeCell ref="A1:F1"/>
    <mergeCell ref="D6:E6"/>
    <mergeCell ref="A4:B4"/>
    <mergeCell ref="A5:B5"/>
    <mergeCell ref="C5:E5"/>
    <mergeCell ref="A6:B6"/>
  </mergeCells>
  <printOptions horizontalCentered="1"/>
  <pageMargins left="0.5905511811023623" right="0.5905511811023623" top="0.5905511811023623" bottom="0.7086614173228347" header="0.5118110236220472" footer="0.5118110236220472"/>
  <pageSetup horizontalDpi="600" verticalDpi="600" orientation="portrait" paperSize="9" r:id="rId1"/>
  <headerFooter alignWithMargins="0">
    <oddFooter>&amp;L&amp;"Arial CE,Tučné"&amp;8http://zrliga.zrnet.cz&amp;C&amp;"Arial CE,Tučné"&amp;8 5. ročník ŽĎÁRSKÉ LIGY MISTRŮ&amp;R&amp;"Arial CE,Tučné"&amp;8&amp;D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1">
      <selection activeCell="A1" sqref="A1:G1"/>
    </sheetView>
  </sheetViews>
  <sheetFormatPr defaultColWidth="9.00390625" defaultRowHeight="12.75"/>
  <cols>
    <col min="1" max="1" width="2.75390625" style="0" bestFit="1" customWidth="1"/>
    <col min="2" max="2" width="14.00390625" style="0" customWidth="1"/>
    <col min="3" max="3" width="13.00390625" style="0" customWidth="1"/>
    <col min="4" max="4" width="12.125" style="0" customWidth="1"/>
    <col min="5" max="5" width="7.25390625" style="0" bestFit="1" customWidth="1"/>
    <col min="6" max="6" width="9.625" style="0" bestFit="1" customWidth="1"/>
    <col min="7" max="7" width="7.375" style="0" customWidth="1"/>
  </cols>
  <sheetData>
    <row r="1" spans="1:7" ht="27">
      <c r="A1" s="327" t="s">
        <v>328</v>
      </c>
      <c r="B1" s="327"/>
      <c r="C1" s="327"/>
      <c r="D1" s="327"/>
      <c r="E1" s="327"/>
      <c r="F1" s="327"/>
      <c r="G1" s="327"/>
    </row>
    <row r="2" spans="1:7" ht="12.75">
      <c r="A2" s="330"/>
      <c r="B2" s="330"/>
      <c r="C2" s="330"/>
      <c r="D2" s="330"/>
      <c r="E2" s="3" t="s">
        <v>31</v>
      </c>
      <c r="F2" s="65"/>
      <c r="G2" s="65"/>
    </row>
    <row r="3" spans="1:7" ht="12.75">
      <c r="A3" s="328" t="s">
        <v>0</v>
      </c>
      <c r="B3" s="328"/>
      <c r="C3" s="23">
        <v>38214</v>
      </c>
      <c r="D3" s="272"/>
      <c r="E3" s="3">
        <v>33</v>
      </c>
      <c r="F3" s="65"/>
      <c r="G3" s="65"/>
    </row>
    <row r="4" spans="1:7" ht="12.75">
      <c r="A4" s="328" t="s">
        <v>1</v>
      </c>
      <c r="B4" s="328"/>
      <c r="C4" s="29">
        <v>38578</v>
      </c>
      <c r="D4" s="272"/>
      <c r="E4" s="65"/>
      <c r="F4" s="65"/>
      <c r="G4" s="65"/>
    </row>
    <row r="5" spans="1:7" ht="12.75">
      <c r="A5" s="328" t="s">
        <v>2</v>
      </c>
      <c r="B5" s="328"/>
      <c r="C5" s="273" t="s">
        <v>249</v>
      </c>
      <c r="D5" s="273"/>
      <c r="E5" s="65"/>
      <c r="F5" s="65"/>
      <c r="G5" s="65"/>
    </row>
    <row r="6" spans="1:7" ht="12.75">
      <c r="A6" s="328" t="s">
        <v>3</v>
      </c>
      <c r="B6" s="328"/>
      <c r="C6" s="8">
        <f>COUNTA(B8:B77)</f>
        <v>67</v>
      </c>
      <c r="D6" s="30"/>
      <c r="E6" s="65"/>
      <c r="F6" s="65"/>
      <c r="G6" s="65"/>
    </row>
    <row r="7" spans="1:7" ht="13.5" thickBot="1">
      <c r="A7" s="4" t="s">
        <v>4</v>
      </c>
      <c r="B7" s="4" t="s">
        <v>6</v>
      </c>
      <c r="C7" s="4" t="s">
        <v>5</v>
      </c>
      <c r="D7" s="126" t="s">
        <v>71</v>
      </c>
      <c r="E7" s="11" t="s">
        <v>11</v>
      </c>
      <c r="F7" s="11" t="s">
        <v>70</v>
      </c>
      <c r="G7" s="11" t="s">
        <v>93</v>
      </c>
    </row>
    <row r="8" spans="1:7" ht="12.75">
      <c r="A8" s="5">
        <v>1</v>
      </c>
      <c r="B8" s="25" t="s">
        <v>40</v>
      </c>
      <c r="C8" s="147" t="s">
        <v>28</v>
      </c>
      <c r="D8" s="127">
        <v>0.08277777777777778</v>
      </c>
      <c r="E8" s="48">
        <v>100</v>
      </c>
      <c r="F8" s="21">
        <f aca="true" t="shared" si="0" ref="F8:F73">E8+E$3</f>
        <v>133</v>
      </c>
      <c r="G8" s="13"/>
    </row>
    <row r="9" spans="1:7" ht="12.75">
      <c r="A9" s="5">
        <v>2</v>
      </c>
      <c r="B9" s="25" t="s">
        <v>257</v>
      </c>
      <c r="C9" s="147" t="s">
        <v>28</v>
      </c>
      <c r="D9" s="128">
        <v>0.08293981481481481</v>
      </c>
      <c r="E9" s="48">
        <f>(D$8/D9)*100</f>
        <v>99.80463298911528</v>
      </c>
      <c r="F9" s="21">
        <f t="shared" si="0"/>
        <v>132.80463298911528</v>
      </c>
      <c r="G9" s="28">
        <f aca="true" t="shared" si="1" ref="G9:G74">D9-D$8</f>
        <v>0.00016203703703702999</v>
      </c>
    </row>
    <row r="10" spans="1:7" ht="12.75">
      <c r="A10" s="5">
        <v>3</v>
      </c>
      <c r="B10" s="25" t="s">
        <v>178</v>
      </c>
      <c r="C10" s="147" t="s">
        <v>38</v>
      </c>
      <c r="D10" s="128">
        <v>0.08366898148148148</v>
      </c>
      <c r="E10" s="48">
        <f aca="true" t="shared" si="2" ref="E10:E74">(D$8/D10)*100</f>
        <v>98.9348457601328</v>
      </c>
      <c r="F10" s="21">
        <f t="shared" si="0"/>
        <v>131.93484576013282</v>
      </c>
      <c r="G10" s="28">
        <f t="shared" si="1"/>
        <v>0.0008912037037036996</v>
      </c>
    </row>
    <row r="11" spans="1:7" ht="12.75">
      <c r="A11" s="5">
        <v>4</v>
      </c>
      <c r="B11" s="25" t="s">
        <v>40</v>
      </c>
      <c r="C11" s="147" t="s">
        <v>20</v>
      </c>
      <c r="D11" s="128">
        <v>0.08435185185185184</v>
      </c>
      <c r="E11" s="48">
        <f t="shared" si="2"/>
        <v>98.1339187705818</v>
      </c>
      <c r="F11" s="21">
        <f t="shared" si="0"/>
        <v>131.1339187705818</v>
      </c>
      <c r="G11" s="28">
        <f t="shared" si="1"/>
        <v>0.001574074074074061</v>
      </c>
    </row>
    <row r="12" spans="1:7" ht="12.75">
      <c r="A12" s="5">
        <v>5</v>
      </c>
      <c r="B12" s="25" t="s">
        <v>508</v>
      </c>
      <c r="C12" s="147" t="s">
        <v>10</v>
      </c>
      <c r="D12" s="128">
        <v>0.08601851851851851</v>
      </c>
      <c r="E12" s="48">
        <f t="shared" si="2"/>
        <v>96.23250807319701</v>
      </c>
      <c r="F12" s="21">
        <f t="shared" si="0"/>
        <v>129.232508073197</v>
      </c>
      <c r="G12" s="28">
        <f t="shared" si="1"/>
        <v>0.0032407407407407246</v>
      </c>
    </row>
    <row r="13" spans="1:7" ht="12.75">
      <c r="A13" s="5">
        <v>6</v>
      </c>
      <c r="B13" s="25" t="s">
        <v>176</v>
      </c>
      <c r="C13" s="147" t="s">
        <v>28</v>
      </c>
      <c r="D13" s="128">
        <v>0.08765046296296297</v>
      </c>
      <c r="E13" s="48">
        <f t="shared" si="2"/>
        <v>94.44077644262511</v>
      </c>
      <c r="F13" s="21">
        <f t="shared" si="0"/>
        <v>127.44077644262511</v>
      </c>
      <c r="G13" s="28">
        <f t="shared" si="1"/>
        <v>0.004872685185185188</v>
      </c>
    </row>
    <row r="14" spans="1:7" ht="12.75">
      <c r="A14" s="5">
        <v>7</v>
      </c>
      <c r="B14" s="25" t="s">
        <v>40</v>
      </c>
      <c r="C14" s="147" t="s">
        <v>225</v>
      </c>
      <c r="D14" s="128">
        <v>0.08780092592592592</v>
      </c>
      <c r="E14" s="48">
        <f t="shared" si="2"/>
        <v>94.2789348800422</v>
      </c>
      <c r="F14" s="21">
        <f t="shared" si="0"/>
        <v>127.2789348800422</v>
      </c>
      <c r="G14" s="28">
        <f t="shared" si="1"/>
        <v>0.005023148148148138</v>
      </c>
    </row>
    <row r="15" spans="1:7" ht="12.75">
      <c r="A15" s="5">
        <v>8</v>
      </c>
      <c r="B15" s="25" t="s">
        <v>519</v>
      </c>
      <c r="C15" s="147" t="s">
        <v>499</v>
      </c>
      <c r="D15" s="128">
        <v>0.08790509259259259</v>
      </c>
      <c r="E15" s="48">
        <f t="shared" si="2"/>
        <v>94.16721527320607</v>
      </c>
      <c r="F15" s="21">
        <f t="shared" si="0"/>
        <v>127.16721527320607</v>
      </c>
      <c r="G15" s="28">
        <f t="shared" si="1"/>
        <v>0.005127314814814807</v>
      </c>
    </row>
    <row r="16" spans="1:7" ht="12.75">
      <c r="A16" s="5">
        <v>9</v>
      </c>
      <c r="B16" s="25" t="s">
        <v>160</v>
      </c>
      <c r="C16" s="147" t="s">
        <v>17</v>
      </c>
      <c r="D16" s="128">
        <v>0.08800925925925925</v>
      </c>
      <c r="E16" s="48">
        <f t="shared" si="2"/>
        <v>94.05576012624937</v>
      </c>
      <c r="F16" s="21">
        <f t="shared" si="0"/>
        <v>127.05576012624937</v>
      </c>
      <c r="G16" s="28">
        <f t="shared" si="1"/>
        <v>0.005231481481481462</v>
      </c>
    </row>
    <row r="17" spans="1:7" ht="12.75">
      <c r="A17" s="5">
        <v>10</v>
      </c>
      <c r="B17" s="25" t="s">
        <v>520</v>
      </c>
      <c r="C17" s="147" t="s">
        <v>521</v>
      </c>
      <c r="D17" s="128">
        <v>0.08846064814814815</v>
      </c>
      <c r="E17" s="48">
        <f t="shared" si="2"/>
        <v>93.57582101269135</v>
      </c>
      <c r="F17" s="21">
        <f t="shared" si="0"/>
        <v>126.57582101269135</v>
      </c>
      <c r="G17" s="28">
        <f t="shared" si="1"/>
        <v>0.005682870370370366</v>
      </c>
    </row>
    <row r="18" spans="1:7" ht="12.75">
      <c r="A18" s="5">
        <v>11</v>
      </c>
      <c r="B18" s="25" t="s">
        <v>27</v>
      </c>
      <c r="C18" s="147" t="s">
        <v>15</v>
      </c>
      <c r="D18" s="128">
        <v>0.089375</v>
      </c>
      <c r="E18" s="48">
        <f t="shared" si="2"/>
        <v>92.61849261849264</v>
      </c>
      <c r="F18" s="21">
        <f t="shared" si="0"/>
        <v>125.61849261849264</v>
      </c>
      <c r="G18" s="28">
        <f t="shared" si="1"/>
        <v>0.006597222222222213</v>
      </c>
    </row>
    <row r="19" spans="1:7" ht="13.5" thickBot="1">
      <c r="A19" s="32">
        <v>12</v>
      </c>
      <c r="B19" s="157" t="s">
        <v>174</v>
      </c>
      <c r="C19" s="158" t="s">
        <v>8</v>
      </c>
      <c r="D19" s="129">
        <v>0.08949074074074075</v>
      </c>
      <c r="E19" s="49">
        <f t="shared" si="2"/>
        <v>92.49870667356441</v>
      </c>
      <c r="F19" s="33">
        <f t="shared" si="0"/>
        <v>125.49870667356441</v>
      </c>
      <c r="G19" s="159">
        <f t="shared" si="1"/>
        <v>0.006712962962962962</v>
      </c>
    </row>
    <row r="20" spans="1:7" ht="12.75">
      <c r="A20" s="31">
        <v>13</v>
      </c>
      <c r="B20" s="40" t="s">
        <v>90</v>
      </c>
      <c r="C20" s="155" t="s">
        <v>13</v>
      </c>
      <c r="D20" s="130">
        <v>0.09082175925925927</v>
      </c>
      <c r="E20" s="50">
        <f t="shared" si="2"/>
        <v>91.14311201733146</v>
      </c>
      <c r="F20" s="42">
        <f t="shared" si="0"/>
        <v>124.14311201733146</v>
      </c>
      <c r="G20" s="156">
        <f t="shared" si="1"/>
        <v>0.008043981481481485</v>
      </c>
    </row>
    <row r="21" spans="1:7" ht="12.75">
      <c r="A21" s="5">
        <v>14</v>
      </c>
      <c r="B21" s="18" t="s">
        <v>390</v>
      </c>
      <c r="C21" s="149" t="s">
        <v>522</v>
      </c>
      <c r="D21" s="128">
        <v>0.09113425925925926</v>
      </c>
      <c r="E21" s="48">
        <f t="shared" si="2"/>
        <v>90.83058166116332</v>
      </c>
      <c r="F21" s="21">
        <f t="shared" si="0"/>
        <v>123.83058166116332</v>
      </c>
      <c r="G21" s="28">
        <f t="shared" si="1"/>
        <v>0.008356481481481479</v>
      </c>
    </row>
    <row r="22" spans="1:7" ht="12.75">
      <c r="A22" s="5">
        <v>15</v>
      </c>
      <c r="B22" s="92" t="s">
        <v>317</v>
      </c>
      <c r="C22" s="150" t="s">
        <v>292</v>
      </c>
      <c r="D22" s="128">
        <v>0.09207175925925926</v>
      </c>
      <c r="E22" s="48">
        <f t="shared" si="2"/>
        <v>89.90571967316154</v>
      </c>
      <c r="F22" s="21">
        <f t="shared" si="0"/>
        <v>122.90571967316154</v>
      </c>
      <c r="G22" s="28">
        <f t="shared" si="1"/>
        <v>0.009293981481481473</v>
      </c>
    </row>
    <row r="23" spans="1:7" ht="12.75">
      <c r="A23" s="5">
        <v>16</v>
      </c>
      <c r="B23" s="92" t="s">
        <v>523</v>
      </c>
      <c r="C23" s="150" t="s">
        <v>17</v>
      </c>
      <c r="D23" s="128">
        <v>0.09299768518518518</v>
      </c>
      <c r="E23" s="48">
        <f t="shared" si="2"/>
        <v>89.01057871810828</v>
      </c>
      <c r="F23" s="21">
        <f t="shared" si="0"/>
        <v>122.01057871810828</v>
      </c>
      <c r="G23" s="28">
        <f t="shared" si="1"/>
        <v>0.0102199074074074</v>
      </c>
    </row>
    <row r="24" spans="1:7" ht="12.75">
      <c r="A24" s="5">
        <v>17</v>
      </c>
      <c r="B24" s="18" t="s">
        <v>152</v>
      </c>
      <c r="C24" s="149" t="s">
        <v>63</v>
      </c>
      <c r="D24" s="128">
        <v>0.09359953703703704</v>
      </c>
      <c r="E24" s="48">
        <f t="shared" si="2"/>
        <v>88.43823420304192</v>
      </c>
      <c r="F24" s="21">
        <f t="shared" si="0"/>
        <v>121.43823420304192</v>
      </c>
      <c r="G24" s="28">
        <f t="shared" si="1"/>
        <v>0.010821759259259253</v>
      </c>
    </row>
    <row r="25" spans="1:7" ht="12.75">
      <c r="A25" s="5">
        <v>18</v>
      </c>
      <c r="B25" s="18" t="s">
        <v>169</v>
      </c>
      <c r="C25" s="149" t="s">
        <v>35</v>
      </c>
      <c r="D25" s="128">
        <v>0.09416666666666666</v>
      </c>
      <c r="E25" s="48">
        <f t="shared" si="2"/>
        <v>87.90560471976401</v>
      </c>
      <c r="F25" s="21">
        <f t="shared" si="0"/>
        <v>120.90560471976401</v>
      </c>
      <c r="G25" s="28">
        <f t="shared" si="1"/>
        <v>0.011388888888888879</v>
      </c>
    </row>
    <row r="26" spans="1:7" ht="12.75">
      <c r="A26" s="5">
        <v>19</v>
      </c>
      <c r="B26" s="92" t="s">
        <v>390</v>
      </c>
      <c r="C26" s="150" t="s">
        <v>48</v>
      </c>
      <c r="D26" s="128">
        <v>0.09655092592592592</v>
      </c>
      <c r="E26" s="48">
        <f t="shared" si="2"/>
        <v>85.73483577079838</v>
      </c>
      <c r="F26" s="21">
        <f t="shared" si="0"/>
        <v>118.73483577079838</v>
      </c>
      <c r="G26" s="28">
        <f t="shared" si="1"/>
        <v>0.013773148148148132</v>
      </c>
    </row>
    <row r="27" spans="1:7" ht="12.75">
      <c r="A27" s="5">
        <v>20</v>
      </c>
      <c r="B27" s="18" t="s">
        <v>286</v>
      </c>
      <c r="C27" s="149" t="s">
        <v>287</v>
      </c>
      <c r="D27" s="128">
        <v>0.09731481481481481</v>
      </c>
      <c r="E27" s="48">
        <f t="shared" si="2"/>
        <v>85.06184586108468</v>
      </c>
      <c r="F27" s="21">
        <f t="shared" si="0"/>
        <v>118.06184586108468</v>
      </c>
      <c r="G27" s="28">
        <f t="shared" si="1"/>
        <v>0.014537037037037029</v>
      </c>
    </row>
    <row r="28" spans="1:7" ht="12.75">
      <c r="A28" s="5">
        <v>21</v>
      </c>
      <c r="B28" s="92" t="s">
        <v>236</v>
      </c>
      <c r="C28" s="150" t="s">
        <v>10</v>
      </c>
      <c r="D28" s="128">
        <v>0.09778935185185185</v>
      </c>
      <c r="E28" s="48">
        <f t="shared" si="2"/>
        <v>84.64907089596403</v>
      </c>
      <c r="F28" s="21">
        <f t="shared" si="0"/>
        <v>117.64907089596403</v>
      </c>
      <c r="G28" s="28">
        <f t="shared" si="1"/>
        <v>0.015011574074074066</v>
      </c>
    </row>
    <row r="29" spans="1:7" ht="12.75">
      <c r="A29" s="5">
        <v>22</v>
      </c>
      <c r="B29" s="18" t="s">
        <v>174</v>
      </c>
      <c r="C29" s="149" t="s">
        <v>28</v>
      </c>
      <c r="D29" s="128">
        <v>0.098125</v>
      </c>
      <c r="E29" s="48">
        <f t="shared" si="2"/>
        <v>84.3595187544232</v>
      </c>
      <c r="F29" s="21">
        <f t="shared" si="0"/>
        <v>117.3595187544232</v>
      </c>
      <c r="G29" s="28">
        <f t="shared" si="1"/>
        <v>0.01534722222222222</v>
      </c>
    </row>
    <row r="30" spans="1:7" ht="12.75">
      <c r="A30" s="5">
        <v>23</v>
      </c>
      <c r="B30" s="94" t="s">
        <v>172</v>
      </c>
      <c r="C30" s="151" t="s">
        <v>37</v>
      </c>
      <c r="D30" s="128">
        <v>0.09820601851851851</v>
      </c>
      <c r="E30" s="48">
        <f t="shared" si="2"/>
        <v>84.28992339422511</v>
      </c>
      <c r="F30" s="21">
        <f t="shared" si="0"/>
        <v>117.28992339422511</v>
      </c>
      <c r="G30" s="28">
        <f t="shared" si="1"/>
        <v>0.015428240740740728</v>
      </c>
    </row>
    <row r="31" spans="1:7" ht="12.75">
      <c r="A31" s="5">
        <v>24</v>
      </c>
      <c r="B31" s="18" t="s">
        <v>165</v>
      </c>
      <c r="C31" s="149" t="s">
        <v>63</v>
      </c>
      <c r="D31" s="128">
        <v>0.09841435185185184</v>
      </c>
      <c r="E31" s="48">
        <f t="shared" si="2"/>
        <v>84.11149006233096</v>
      </c>
      <c r="F31" s="21">
        <f t="shared" si="0"/>
        <v>117.11149006233096</v>
      </c>
      <c r="G31" s="28">
        <f t="shared" si="1"/>
        <v>0.015636574074074053</v>
      </c>
    </row>
    <row r="32" spans="1:7" ht="12.75">
      <c r="A32" s="5">
        <v>25</v>
      </c>
      <c r="B32" s="18" t="s">
        <v>524</v>
      </c>
      <c r="C32" s="149" t="s">
        <v>10</v>
      </c>
      <c r="D32" s="128">
        <v>0.09846064814814814</v>
      </c>
      <c r="E32" s="48">
        <f t="shared" si="2"/>
        <v>84.07194075467264</v>
      </c>
      <c r="F32" s="21">
        <f t="shared" si="0"/>
        <v>117.07194075467264</v>
      </c>
      <c r="G32" s="28">
        <f t="shared" si="1"/>
        <v>0.01568287037037036</v>
      </c>
    </row>
    <row r="33" spans="1:7" ht="12.75">
      <c r="A33" s="5">
        <v>26</v>
      </c>
      <c r="B33" s="18" t="s">
        <v>525</v>
      </c>
      <c r="C33" s="149" t="s">
        <v>28</v>
      </c>
      <c r="D33" s="128">
        <v>0.09850694444444445</v>
      </c>
      <c r="E33" s="48">
        <f t="shared" si="2"/>
        <v>84.03242862178357</v>
      </c>
      <c r="F33" s="21">
        <f t="shared" si="0"/>
        <v>117.03242862178357</v>
      </c>
      <c r="G33" s="28">
        <f t="shared" si="1"/>
        <v>0.01572916666666667</v>
      </c>
    </row>
    <row r="34" spans="1:7" ht="12.75">
      <c r="A34" s="5">
        <v>27</v>
      </c>
      <c r="B34" s="18" t="s">
        <v>22</v>
      </c>
      <c r="C34" s="149" t="s">
        <v>23</v>
      </c>
      <c r="D34" s="128">
        <v>0.09851851851851852</v>
      </c>
      <c r="E34" s="48">
        <f t="shared" si="2"/>
        <v>84.02255639097746</v>
      </c>
      <c r="F34" s="21">
        <f t="shared" si="0"/>
        <v>117.02255639097746</v>
      </c>
      <c r="G34" s="28">
        <f t="shared" si="1"/>
        <v>0.015740740740740736</v>
      </c>
    </row>
    <row r="35" spans="1:7" ht="12.75">
      <c r="A35" s="5">
        <v>28</v>
      </c>
      <c r="B35" s="92" t="s">
        <v>526</v>
      </c>
      <c r="C35" s="150" t="s">
        <v>28</v>
      </c>
      <c r="D35" s="128">
        <v>0.0985300925925926</v>
      </c>
      <c r="E35" s="48">
        <f t="shared" si="2"/>
        <v>84.01268647950194</v>
      </c>
      <c r="F35" s="21">
        <f t="shared" si="0"/>
        <v>117.01268647950194</v>
      </c>
      <c r="G35" s="28">
        <f t="shared" si="1"/>
        <v>0.015752314814814816</v>
      </c>
    </row>
    <row r="36" spans="1:7" ht="12.75">
      <c r="A36" s="5">
        <v>29</v>
      </c>
      <c r="B36" s="18" t="s">
        <v>248</v>
      </c>
      <c r="C36" s="149" t="s">
        <v>15</v>
      </c>
      <c r="D36" s="128">
        <v>0.09862268518518519</v>
      </c>
      <c r="E36" s="48">
        <f t="shared" si="2"/>
        <v>83.93381058561202</v>
      </c>
      <c r="F36" s="21">
        <f t="shared" si="0"/>
        <v>116.93381058561202</v>
      </c>
      <c r="G36" s="28">
        <f t="shared" si="1"/>
        <v>0.015844907407407405</v>
      </c>
    </row>
    <row r="37" spans="1:7" ht="12.75">
      <c r="A37" s="5">
        <v>30</v>
      </c>
      <c r="B37" s="18" t="s">
        <v>92</v>
      </c>
      <c r="C37" s="149" t="s">
        <v>275</v>
      </c>
      <c r="D37" s="128">
        <v>0.0991435185185185</v>
      </c>
      <c r="E37" s="48">
        <f t="shared" si="2"/>
        <v>83.49287882325474</v>
      </c>
      <c r="F37" s="21">
        <f t="shared" si="0"/>
        <v>116.49287882325474</v>
      </c>
      <c r="G37" s="28">
        <f t="shared" si="1"/>
        <v>0.016365740740740722</v>
      </c>
    </row>
    <row r="38" spans="1:7" ht="12.75">
      <c r="A38" s="5">
        <v>31</v>
      </c>
      <c r="B38" s="94" t="s">
        <v>222</v>
      </c>
      <c r="C38" s="151" t="s">
        <v>241</v>
      </c>
      <c r="D38" s="128">
        <v>0.09936342592592591</v>
      </c>
      <c r="E38" s="48">
        <f t="shared" si="2"/>
        <v>83.3080955154339</v>
      </c>
      <c r="F38" s="21">
        <f t="shared" si="0"/>
        <v>116.3080955154339</v>
      </c>
      <c r="G38" s="28">
        <f t="shared" si="1"/>
        <v>0.016585648148148127</v>
      </c>
    </row>
    <row r="39" spans="1:7" ht="12.75">
      <c r="A39" s="5">
        <v>32</v>
      </c>
      <c r="B39" s="92" t="s">
        <v>19</v>
      </c>
      <c r="C39" s="150" t="s">
        <v>20</v>
      </c>
      <c r="D39" s="128">
        <v>0.09987268518518518</v>
      </c>
      <c r="E39" s="48">
        <f t="shared" si="2"/>
        <v>82.88330049831963</v>
      </c>
      <c r="F39" s="21">
        <f t="shared" si="0"/>
        <v>115.88330049831963</v>
      </c>
      <c r="G39" s="28">
        <f t="shared" si="1"/>
        <v>0.017094907407407392</v>
      </c>
    </row>
    <row r="40" spans="1:7" ht="12.75">
      <c r="A40" s="5">
        <v>33</v>
      </c>
      <c r="B40" s="94" t="s">
        <v>376</v>
      </c>
      <c r="C40" s="151" t="s">
        <v>321</v>
      </c>
      <c r="D40" s="128">
        <v>0.10025462962962962</v>
      </c>
      <c r="E40" s="48">
        <f t="shared" si="2"/>
        <v>82.5675363657354</v>
      </c>
      <c r="F40" s="21">
        <f t="shared" si="0"/>
        <v>115.5675363657354</v>
      </c>
      <c r="G40" s="28">
        <f t="shared" si="1"/>
        <v>0.01747685185185184</v>
      </c>
    </row>
    <row r="41" spans="1:7" ht="12.75">
      <c r="A41" s="5">
        <v>34</v>
      </c>
      <c r="B41" s="18" t="s">
        <v>131</v>
      </c>
      <c r="C41" s="149" t="s">
        <v>18</v>
      </c>
      <c r="D41" s="128">
        <v>0.1002662037037037</v>
      </c>
      <c r="E41" s="48">
        <f t="shared" si="2"/>
        <v>82.55800530993882</v>
      </c>
      <c r="F41" s="21">
        <f t="shared" si="0"/>
        <v>115.55800530993882</v>
      </c>
      <c r="G41" s="28">
        <f t="shared" si="1"/>
        <v>0.01748842592592592</v>
      </c>
    </row>
    <row r="42" spans="1:7" ht="12.75">
      <c r="A42" s="5">
        <v>35</v>
      </c>
      <c r="B42" s="18" t="s">
        <v>72</v>
      </c>
      <c r="C42" s="149" t="s">
        <v>10</v>
      </c>
      <c r="D42" s="128">
        <v>0.10027777777777779</v>
      </c>
      <c r="E42" s="48">
        <f t="shared" si="2"/>
        <v>82.54847645429363</v>
      </c>
      <c r="F42" s="21">
        <f t="shared" si="0"/>
        <v>115.54847645429363</v>
      </c>
      <c r="G42" s="28">
        <f t="shared" si="1"/>
        <v>0.0175</v>
      </c>
    </row>
    <row r="43" spans="1:7" ht="12.75">
      <c r="A43" s="5">
        <v>36</v>
      </c>
      <c r="B43" s="92" t="s">
        <v>41</v>
      </c>
      <c r="C43" s="150" t="s">
        <v>7</v>
      </c>
      <c r="D43" s="128">
        <v>0.10037037037037037</v>
      </c>
      <c r="E43" s="48">
        <f t="shared" si="2"/>
        <v>82.47232472324724</v>
      </c>
      <c r="F43" s="21">
        <f t="shared" si="0"/>
        <v>115.47232472324724</v>
      </c>
      <c r="G43" s="28">
        <f t="shared" si="1"/>
        <v>0.01759259259259259</v>
      </c>
    </row>
    <row r="44" spans="1:7" ht="12.75">
      <c r="A44" s="5">
        <v>37</v>
      </c>
      <c r="B44" s="18" t="s">
        <v>134</v>
      </c>
      <c r="C44" s="149" t="s">
        <v>76</v>
      </c>
      <c r="D44" s="128">
        <v>0.10039351851851852</v>
      </c>
      <c r="E44" s="48">
        <f t="shared" si="2"/>
        <v>82.45330873875952</v>
      </c>
      <c r="F44" s="21">
        <f t="shared" si="0"/>
        <v>115.45330873875952</v>
      </c>
      <c r="G44" s="28">
        <f t="shared" si="1"/>
        <v>0.017615740740740737</v>
      </c>
    </row>
    <row r="45" spans="1:7" ht="12.75">
      <c r="A45" s="5">
        <v>38</v>
      </c>
      <c r="B45" s="18" t="s">
        <v>375</v>
      </c>
      <c r="C45" s="149" t="s">
        <v>15</v>
      </c>
      <c r="D45" s="128">
        <v>0.10042824074074075</v>
      </c>
      <c r="E45" s="48">
        <f t="shared" si="2"/>
        <v>82.42480119857093</v>
      </c>
      <c r="F45" s="21">
        <f t="shared" si="0"/>
        <v>115.42480119857093</v>
      </c>
      <c r="G45" s="28">
        <f t="shared" si="1"/>
        <v>0.017650462962962965</v>
      </c>
    </row>
    <row r="46" spans="1:7" ht="12.75">
      <c r="A46" s="5">
        <v>39</v>
      </c>
      <c r="B46" s="94" t="s">
        <v>527</v>
      </c>
      <c r="C46" s="151" t="s">
        <v>74</v>
      </c>
      <c r="D46" s="128">
        <v>0.10130787037037037</v>
      </c>
      <c r="E46" s="48">
        <f t="shared" si="2"/>
        <v>81.70912829886898</v>
      </c>
      <c r="F46" s="21">
        <f t="shared" si="0"/>
        <v>114.70912829886898</v>
      </c>
      <c r="G46" s="28">
        <f t="shared" si="1"/>
        <v>0.018530092592592584</v>
      </c>
    </row>
    <row r="47" spans="1:7" ht="12.75">
      <c r="A47" s="5">
        <v>40</v>
      </c>
      <c r="B47" s="35" t="s">
        <v>230</v>
      </c>
      <c r="C47" s="152" t="s">
        <v>87</v>
      </c>
      <c r="D47" s="128">
        <v>0.10165509259259259</v>
      </c>
      <c r="E47" s="48">
        <f t="shared" si="2"/>
        <v>81.43003529545713</v>
      </c>
      <c r="F47" s="21">
        <f t="shared" si="0"/>
        <v>114.43003529545713</v>
      </c>
      <c r="G47" s="28">
        <f t="shared" si="1"/>
        <v>0.018877314814814805</v>
      </c>
    </row>
    <row r="48" spans="1:7" ht="12.75">
      <c r="A48" s="5">
        <v>41</v>
      </c>
      <c r="B48" s="35" t="s">
        <v>127</v>
      </c>
      <c r="C48" s="152" t="s">
        <v>38</v>
      </c>
      <c r="D48" s="128">
        <v>0.10189814814814814</v>
      </c>
      <c r="E48" s="48">
        <f t="shared" si="2"/>
        <v>81.23580190822355</v>
      </c>
      <c r="F48" s="21">
        <f t="shared" si="0"/>
        <v>114.23580190822355</v>
      </c>
      <c r="G48" s="28">
        <f t="shared" si="1"/>
        <v>0.019120370370370357</v>
      </c>
    </row>
    <row r="49" spans="1:7" ht="12.75">
      <c r="A49" s="5">
        <v>42</v>
      </c>
      <c r="B49" s="96" t="s">
        <v>528</v>
      </c>
      <c r="C49" s="154" t="s">
        <v>15</v>
      </c>
      <c r="D49" s="128">
        <v>0.10266203703703704</v>
      </c>
      <c r="E49" s="48">
        <f t="shared" si="2"/>
        <v>80.63134160090192</v>
      </c>
      <c r="F49" s="21">
        <f t="shared" si="0"/>
        <v>113.63134160090192</v>
      </c>
      <c r="G49" s="28">
        <f t="shared" si="1"/>
        <v>0.019884259259259254</v>
      </c>
    </row>
    <row r="50" spans="1:7" ht="12.75">
      <c r="A50" s="5">
        <v>43</v>
      </c>
      <c r="B50" s="35" t="s">
        <v>529</v>
      </c>
      <c r="C50" s="152" t="s">
        <v>180</v>
      </c>
      <c r="D50" s="128">
        <v>0.10328703703703705</v>
      </c>
      <c r="E50" s="48">
        <f t="shared" si="2"/>
        <v>80.14343343792021</v>
      </c>
      <c r="F50" s="21">
        <f t="shared" si="0"/>
        <v>113.14343343792021</v>
      </c>
      <c r="G50" s="28">
        <f t="shared" si="1"/>
        <v>0.02050925925925927</v>
      </c>
    </row>
    <row r="51" spans="1:7" ht="12.75">
      <c r="A51" s="5">
        <v>44</v>
      </c>
      <c r="B51" s="96" t="s">
        <v>53</v>
      </c>
      <c r="C51" s="154" t="s">
        <v>13</v>
      </c>
      <c r="D51" s="128">
        <v>0.1037037037037037</v>
      </c>
      <c r="E51" s="48">
        <f t="shared" si="2"/>
        <v>79.82142857142858</v>
      </c>
      <c r="F51" s="21">
        <f t="shared" si="0"/>
        <v>112.82142857142858</v>
      </c>
      <c r="G51" s="28">
        <f t="shared" si="1"/>
        <v>0.020925925925925917</v>
      </c>
    </row>
    <row r="52" spans="1:7" ht="12.75">
      <c r="A52" s="5">
        <v>45</v>
      </c>
      <c r="B52" s="35" t="s">
        <v>134</v>
      </c>
      <c r="C52" s="152" t="s">
        <v>20</v>
      </c>
      <c r="D52" s="128">
        <v>0.10510416666666667</v>
      </c>
      <c r="E52" s="48">
        <f t="shared" si="2"/>
        <v>78.7578460521969</v>
      </c>
      <c r="F52" s="21">
        <f t="shared" si="0"/>
        <v>111.7578460521969</v>
      </c>
      <c r="G52" s="28">
        <f t="shared" si="1"/>
        <v>0.02232638888888888</v>
      </c>
    </row>
    <row r="53" spans="1:7" ht="12.75">
      <c r="A53" s="5">
        <v>46</v>
      </c>
      <c r="B53" s="35" t="s">
        <v>230</v>
      </c>
      <c r="C53" s="152" t="s">
        <v>231</v>
      </c>
      <c r="D53" s="128">
        <v>0.10526620370370371</v>
      </c>
      <c r="E53" s="48">
        <f t="shared" si="2"/>
        <v>78.63661352391425</v>
      </c>
      <c r="F53" s="21">
        <f t="shared" si="0"/>
        <v>111.63661352391425</v>
      </c>
      <c r="G53" s="28">
        <f t="shared" si="1"/>
        <v>0.022488425925925926</v>
      </c>
    </row>
    <row r="54" spans="1:7" ht="12.75">
      <c r="A54" s="5">
        <v>47</v>
      </c>
      <c r="B54" s="95" t="s">
        <v>227</v>
      </c>
      <c r="C54" s="153" t="s">
        <v>320</v>
      </c>
      <c r="D54" s="128">
        <v>0.10614583333333333</v>
      </c>
      <c r="E54" s="48">
        <f t="shared" si="2"/>
        <v>77.984952567877</v>
      </c>
      <c r="F54" s="21">
        <f t="shared" si="0"/>
        <v>110.984952567877</v>
      </c>
      <c r="G54" s="28">
        <f t="shared" si="1"/>
        <v>0.023368055555555545</v>
      </c>
    </row>
    <row r="55" spans="1:7" ht="12.75">
      <c r="A55" s="5">
        <v>48</v>
      </c>
      <c r="B55" s="35" t="s">
        <v>34</v>
      </c>
      <c r="C55" s="152" t="s">
        <v>13</v>
      </c>
      <c r="D55" s="128">
        <v>0.1065625</v>
      </c>
      <c r="E55" s="48">
        <f t="shared" si="2"/>
        <v>77.68002606712284</v>
      </c>
      <c r="F55" s="21">
        <f t="shared" si="0"/>
        <v>110.68002606712284</v>
      </c>
      <c r="G55" s="28">
        <f t="shared" si="1"/>
        <v>0.02378472222222222</v>
      </c>
    </row>
    <row r="56" spans="1:7" ht="12.75">
      <c r="A56" s="5">
        <v>49</v>
      </c>
      <c r="B56" s="35" t="s">
        <v>288</v>
      </c>
      <c r="C56" s="152" t="s">
        <v>437</v>
      </c>
      <c r="D56" s="128">
        <v>0.10702546296296296</v>
      </c>
      <c r="E56" s="48">
        <f t="shared" si="2"/>
        <v>77.34400346058182</v>
      </c>
      <c r="F56" s="21">
        <f t="shared" si="0"/>
        <v>110.34400346058182</v>
      </c>
      <c r="G56" s="28">
        <f t="shared" si="1"/>
        <v>0.024247685185185178</v>
      </c>
    </row>
    <row r="57" spans="1:7" ht="12.75">
      <c r="A57" s="5">
        <v>50</v>
      </c>
      <c r="B57" s="35" t="s">
        <v>530</v>
      </c>
      <c r="C57" s="152" t="s">
        <v>287</v>
      </c>
      <c r="D57" s="128">
        <v>0.10708333333333335</v>
      </c>
      <c r="E57" s="48">
        <f t="shared" si="2"/>
        <v>77.30220492866407</v>
      </c>
      <c r="F57" s="21">
        <f t="shared" si="0"/>
        <v>110.30220492866407</v>
      </c>
      <c r="G57" s="28">
        <f t="shared" si="1"/>
        <v>0.024305555555555566</v>
      </c>
    </row>
    <row r="58" spans="1:7" ht="12.75">
      <c r="A58" s="5">
        <v>51</v>
      </c>
      <c r="B58" s="35" t="s">
        <v>317</v>
      </c>
      <c r="C58" s="152" t="s">
        <v>13</v>
      </c>
      <c r="D58" s="128">
        <v>0.10885416666666665</v>
      </c>
      <c r="E58" s="48">
        <f t="shared" si="2"/>
        <v>76.04465709728869</v>
      </c>
      <c r="F58" s="21">
        <f t="shared" si="0"/>
        <v>109.04465709728869</v>
      </c>
      <c r="G58" s="28">
        <f t="shared" si="1"/>
        <v>0.02607638888888887</v>
      </c>
    </row>
    <row r="59" spans="1:7" ht="12.75">
      <c r="A59" s="5">
        <v>52</v>
      </c>
      <c r="B59" s="96" t="s">
        <v>79</v>
      </c>
      <c r="C59" s="154" t="s">
        <v>80</v>
      </c>
      <c r="D59" s="128">
        <v>0.1116550925925926</v>
      </c>
      <c r="E59" s="48">
        <f t="shared" si="2"/>
        <v>74.13703742095989</v>
      </c>
      <c r="F59" s="21">
        <f t="shared" si="0"/>
        <v>107.13703742095989</v>
      </c>
      <c r="G59" s="28">
        <f t="shared" si="1"/>
        <v>0.028877314814814814</v>
      </c>
    </row>
    <row r="60" spans="1:7" ht="12.75">
      <c r="A60" s="5">
        <v>53</v>
      </c>
      <c r="B60" s="35" t="s">
        <v>175</v>
      </c>
      <c r="C60" s="152" t="s">
        <v>246</v>
      </c>
      <c r="D60" s="128">
        <v>0.11210648148148149</v>
      </c>
      <c r="E60" s="48">
        <f t="shared" si="2"/>
        <v>73.83852983687797</v>
      </c>
      <c r="F60" s="21">
        <f t="shared" si="0"/>
        <v>106.83852983687797</v>
      </c>
      <c r="G60" s="28">
        <f t="shared" si="1"/>
        <v>0.029328703703703704</v>
      </c>
    </row>
    <row r="61" spans="1:7" ht="12.75">
      <c r="A61" s="5">
        <v>54</v>
      </c>
      <c r="B61" s="95" t="s">
        <v>101</v>
      </c>
      <c r="C61" s="153" t="s">
        <v>102</v>
      </c>
      <c r="D61" s="128">
        <v>0.11248842592592594</v>
      </c>
      <c r="E61" s="48">
        <f t="shared" si="2"/>
        <v>73.5878176767157</v>
      </c>
      <c r="F61" s="21">
        <f t="shared" si="0"/>
        <v>106.5878176767157</v>
      </c>
      <c r="G61" s="28">
        <f t="shared" si="1"/>
        <v>0.029710648148148153</v>
      </c>
    </row>
    <row r="62" spans="1:7" ht="12.75">
      <c r="A62" s="5">
        <v>55</v>
      </c>
      <c r="B62" s="96" t="s">
        <v>347</v>
      </c>
      <c r="C62" s="154" t="s">
        <v>38</v>
      </c>
      <c r="D62" s="128">
        <v>0.11268518518518518</v>
      </c>
      <c r="E62" s="48">
        <f>(D$8/D62)*100</f>
        <v>73.45932621199672</v>
      </c>
      <c r="F62" s="21">
        <f>E62+E$3</f>
        <v>106.45932621199672</v>
      </c>
      <c r="G62" s="28">
        <f>D62-D$8</f>
        <v>0.029907407407407396</v>
      </c>
    </row>
    <row r="63" spans="1:7" ht="12.75">
      <c r="A63" s="5">
        <v>56</v>
      </c>
      <c r="B63" s="95" t="s">
        <v>276</v>
      </c>
      <c r="C63" s="153" t="s">
        <v>277</v>
      </c>
      <c r="D63" s="128">
        <v>0.11311342592592592</v>
      </c>
      <c r="E63" s="48">
        <f t="shared" si="2"/>
        <v>73.18121354752891</v>
      </c>
      <c r="F63" s="21">
        <f t="shared" si="0"/>
        <v>106.18121354752891</v>
      </c>
      <c r="G63" s="28">
        <f t="shared" si="1"/>
        <v>0.03033564814814814</v>
      </c>
    </row>
    <row r="64" spans="1:7" ht="12.75">
      <c r="A64" s="5">
        <v>57</v>
      </c>
      <c r="B64" s="96" t="s">
        <v>30</v>
      </c>
      <c r="C64" s="154" t="s">
        <v>17</v>
      </c>
      <c r="D64" s="128">
        <v>0.11368055555555556</v>
      </c>
      <c r="E64" s="48">
        <f t="shared" si="2"/>
        <v>72.81612706169824</v>
      </c>
      <c r="F64" s="21">
        <f t="shared" si="0"/>
        <v>105.81612706169824</v>
      </c>
      <c r="G64" s="28">
        <f t="shared" si="1"/>
        <v>0.03090277777777778</v>
      </c>
    </row>
    <row r="65" spans="1:7" ht="12.75">
      <c r="A65" s="5">
        <v>58</v>
      </c>
      <c r="B65" s="96" t="s">
        <v>183</v>
      </c>
      <c r="C65" s="154" t="s">
        <v>10</v>
      </c>
      <c r="D65" s="128">
        <v>0.1146875</v>
      </c>
      <c r="E65" s="48">
        <f t="shared" si="2"/>
        <v>72.17680896155011</v>
      </c>
      <c r="F65" s="21">
        <f t="shared" si="0"/>
        <v>105.17680896155011</v>
      </c>
      <c r="G65" s="28">
        <f t="shared" si="1"/>
        <v>0.031909722222222214</v>
      </c>
    </row>
    <row r="66" spans="1:7" ht="12.75">
      <c r="A66" s="5">
        <v>59</v>
      </c>
      <c r="B66" s="95" t="s">
        <v>218</v>
      </c>
      <c r="C66" s="153" t="s">
        <v>33</v>
      </c>
      <c r="D66" s="128">
        <v>0.11494212962962963</v>
      </c>
      <c r="E66" s="48">
        <f>(D$8/D66)*100</f>
        <v>72.0169167254053</v>
      </c>
      <c r="F66" s="21">
        <f>E66+E$3</f>
        <v>105.0169167254053</v>
      </c>
      <c r="G66" s="28">
        <f>D66-D$8</f>
        <v>0.03216435185185185</v>
      </c>
    </row>
    <row r="67" spans="1:7" ht="12.75">
      <c r="A67" s="5">
        <v>60</v>
      </c>
      <c r="B67" s="95" t="s">
        <v>219</v>
      </c>
      <c r="C67" s="153" t="s">
        <v>377</v>
      </c>
      <c r="D67" s="128">
        <v>0.11605324074074075</v>
      </c>
      <c r="E67" s="48">
        <f t="shared" si="2"/>
        <v>71.32741597686247</v>
      </c>
      <c r="F67" s="21">
        <f t="shared" si="0"/>
        <v>104.32741597686247</v>
      </c>
      <c r="G67" s="28">
        <f t="shared" si="1"/>
        <v>0.033275462962962965</v>
      </c>
    </row>
    <row r="68" spans="1:7" ht="12.75">
      <c r="A68" s="5">
        <v>61</v>
      </c>
      <c r="B68" s="96" t="s">
        <v>53</v>
      </c>
      <c r="C68" s="154" t="s">
        <v>48</v>
      </c>
      <c r="D68" s="128">
        <v>0.11611111111111111</v>
      </c>
      <c r="E68" s="48">
        <f t="shared" si="2"/>
        <v>71.29186602870814</v>
      </c>
      <c r="F68" s="21">
        <f t="shared" si="0"/>
        <v>104.29186602870814</v>
      </c>
      <c r="G68" s="28">
        <f t="shared" si="1"/>
        <v>0.033333333333333326</v>
      </c>
    </row>
    <row r="69" spans="1:7" ht="12.75">
      <c r="A69" s="5">
        <v>62</v>
      </c>
      <c r="B69" s="95" t="s">
        <v>226</v>
      </c>
      <c r="C69" s="153" t="s">
        <v>120</v>
      </c>
      <c r="D69" s="128">
        <v>0.11813657407407407</v>
      </c>
      <c r="E69" s="48">
        <f t="shared" si="2"/>
        <v>70.06956010580974</v>
      </c>
      <c r="F69" s="21">
        <f t="shared" si="0"/>
        <v>103.06956010580974</v>
      </c>
      <c r="G69" s="28">
        <f t="shared" si="1"/>
        <v>0.03535879629629629</v>
      </c>
    </row>
    <row r="70" spans="1:7" ht="12.75">
      <c r="A70" s="5">
        <v>63</v>
      </c>
      <c r="B70" s="95" t="s">
        <v>290</v>
      </c>
      <c r="C70" s="153" t="s">
        <v>291</v>
      </c>
      <c r="D70" s="128">
        <v>0.11881944444444444</v>
      </c>
      <c r="E70" s="48">
        <f t="shared" si="2"/>
        <v>69.66686148451198</v>
      </c>
      <c r="F70" s="21">
        <f t="shared" si="0"/>
        <v>102.66686148451198</v>
      </c>
      <c r="G70" s="28">
        <f t="shared" si="1"/>
        <v>0.03604166666666665</v>
      </c>
    </row>
    <row r="71" spans="1:7" ht="12.75">
      <c r="A71" s="5">
        <v>64</v>
      </c>
      <c r="B71" s="96" t="s">
        <v>98</v>
      </c>
      <c r="C71" s="154" t="s">
        <v>281</v>
      </c>
      <c r="D71" s="128">
        <v>0.12165509259259259</v>
      </c>
      <c r="E71" s="48">
        <f t="shared" si="2"/>
        <v>68.04300256873752</v>
      </c>
      <c r="F71" s="21">
        <f t="shared" si="0"/>
        <v>101.04300256873752</v>
      </c>
      <c r="G71" s="28">
        <f t="shared" si="1"/>
        <v>0.03887731481481481</v>
      </c>
    </row>
    <row r="72" spans="1:7" ht="12.75">
      <c r="A72" s="5">
        <v>65</v>
      </c>
      <c r="B72" s="96" t="s">
        <v>235</v>
      </c>
      <c r="C72" s="154" t="s">
        <v>158</v>
      </c>
      <c r="D72" s="128">
        <v>0.12241898148148149</v>
      </c>
      <c r="E72" s="48">
        <f t="shared" si="2"/>
        <v>67.61841732060131</v>
      </c>
      <c r="F72" s="21">
        <f t="shared" si="0"/>
        <v>100.61841732060131</v>
      </c>
      <c r="G72" s="28">
        <f t="shared" si="1"/>
        <v>0.039641203703703706</v>
      </c>
    </row>
    <row r="73" spans="1:7" ht="12.75">
      <c r="A73" s="5">
        <v>66</v>
      </c>
      <c r="B73" s="95" t="s">
        <v>148</v>
      </c>
      <c r="C73" s="153" t="s">
        <v>149</v>
      </c>
      <c r="D73" s="128">
        <v>0.14375</v>
      </c>
      <c r="E73" s="48">
        <f t="shared" si="2"/>
        <v>57.58454106280194</v>
      </c>
      <c r="F73" s="21">
        <f t="shared" si="0"/>
        <v>90.58454106280195</v>
      </c>
      <c r="G73" s="28">
        <f t="shared" si="1"/>
        <v>0.060972222222222205</v>
      </c>
    </row>
    <row r="74" spans="1:7" ht="12.75">
      <c r="A74" s="5">
        <v>67</v>
      </c>
      <c r="B74" s="35" t="s">
        <v>9</v>
      </c>
      <c r="C74" s="152" t="s">
        <v>418</v>
      </c>
      <c r="D74" s="128">
        <v>0.14375</v>
      </c>
      <c r="E74" s="48">
        <f t="shared" si="2"/>
        <v>57.58454106280194</v>
      </c>
      <c r="F74" s="21">
        <f>E74+E$3</f>
        <v>90.58454106280195</v>
      </c>
      <c r="G74" s="28">
        <f t="shared" si="1"/>
        <v>0.060972222222222205</v>
      </c>
    </row>
  </sheetData>
  <mergeCells count="8">
    <mergeCell ref="A1:G1"/>
    <mergeCell ref="A2:D2"/>
    <mergeCell ref="C5:D5"/>
    <mergeCell ref="A5:B5"/>
    <mergeCell ref="A6:B6"/>
    <mergeCell ref="A4:B4"/>
    <mergeCell ref="D3:D4"/>
    <mergeCell ref="A3:B3"/>
  </mergeCells>
  <printOptions horizontalCentered="1"/>
  <pageMargins left="0.5905511811023623" right="0.5905511811023623" top="0.5905511811023623" bottom="0.7086614173228347" header="0.5118110236220472" footer="0.5118110236220472"/>
  <pageSetup horizontalDpi="600" verticalDpi="600" orientation="portrait" paperSize="9" r:id="rId1"/>
  <headerFooter alignWithMargins="0">
    <oddFooter>&amp;L&amp;"Arial CE,Tučné"&amp;8http://zrliga.zrnet.cz&amp;C&amp;"Arial CE,Tučné"&amp;8 5. ročník ŽĎÁRSKÉ LIGY MISTRŮ&amp;R&amp;"Arial CE,Tučné"&amp;8&amp;D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5"/>
  <sheetViews>
    <sheetView workbookViewId="0" topLeftCell="A1">
      <selection activeCell="A1" sqref="A1:H1"/>
    </sheetView>
  </sheetViews>
  <sheetFormatPr defaultColWidth="9.00390625" defaultRowHeight="12.75"/>
  <cols>
    <col min="1" max="1" width="3.625" style="0" bestFit="1" customWidth="1"/>
    <col min="2" max="2" width="12.125" style="0" bestFit="1" customWidth="1"/>
    <col min="3" max="3" width="10.375" style="0" bestFit="1" customWidth="1"/>
    <col min="4" max="4" width="7.00390625" style="65" customWidth="1"/>
    <col min="5" max="5" width="8.25390625" style="0" bestFit="1" customWidth="1"/>
    <col min="6" max="6" width="7.25390625" style="0" bestFit="1" customWidth="1"/>
    <col min="7" max="7" width="9.625" style="0" bestFit="1" customWidth="1"/>
    <col min="8" max="8" width="6.875" style="0" customWidth="1"/>
  </cols>
  <sheetData>
    <row r="1" spans="1:8" ht="27">
      <c r="A1" s="331" t="s">
        <v>329</v>
      </c>
      <c r="B1" s="331"/>
      <c r="C1" s="331"/>
      <c r="D1" s="331"/>
      <c r="E1" s="331"/>
      <c r="F1" s="331"/>
      <c r="G1" s="331"/>
      <c r="H1" s="331"/>
    </row>
    <row r="2" spans="1:8" ht="12.75">
      <c r="A2" s="330"/>
      <c r="B2" s="330"/>
      <c r="C2" s="330"/>
      <c r="D2" s="330"/>
      <c r="E2" s="330"/>
      <c r="F2" s="3" t="s">
        <v>31</v>
      </c>
      <c r="G2" s="334"/>
      <c r="H2" s="334"/>
    </row>
    <row r="3" spans="1:8" ht="12.75">
      <c r="A3" s="328" t="s">
        <v>0</v>
      </c>
      <c r="B3" s="328"/>
      <c r="C3" s="23">
        <v>38599</v>
      </c>
      <c r="D3" s="23"/>
      <c r="E3" s="272"/>
      <c r="F3" s="3">
        <v>25</v>
      </c>
      <c r="G3" s="334"/>
      <c r="H3" s="334"/>
    </row>
    <row r="4" spans="1:8" ht="12.75">
      <c r="A4" s="328" t="s">
        <v>1</v>
      </c>
      <c r="B4" s="328"/>
      <c r="C4" s="29">
        <v>38599</v>
      </c>
      <c r="D4" s="29"/>
      <c r="E4" s="272"/>
      <c r="F4" s="65"/>
      <c r="G4" s="65"/>
      <c r="H4" s="65"/>
    </row>
    <row r="5" spans="1:8" ht="21.75" customHeight="1">
      <c r="A5" s="328" t="s">
        <v>2</v>
      </c>
      <c r="B5" s="328"/>
      <c r="C5" s="277" t="s">
        <v>531</v>
      </c>
      <c r="D5" s="277"/>
      <c r="E5" s="277"/>
      <c r="F5" s="277"/>
      <c r="G5" s="277"/>
      <c r="H5" s="65"/>
    </row>
    <row r="6" spans="1:8" ht="12.75">
      <c r="A6" s="328" t="s">
        <v>3</v>
      </c>
      <c r="B6" s="328"/>
      <c r="C6" s="8">
        <f>COUNTA(B8:B125)</f>
        <v>118</v>
      </c>
      <c r="D6" s="8"/>
      <c r="E6" s="30"/>
      <c r="F6" s="65"/>
      <c r="G6" s="65"/>
      <c r="H6" s="65"/>
    </row>
    <row r="7" spans="1:8" ht="13.5" thickBot="1">
      <c r="A7" s="4" t="s">
        <v>4</v>
      </c>
      <c r="B7" s="4" t="s">
        <v>6</v>
      </c>
      <c r="C7" s="4" t="s">
        <v>5</v>
      </c>
      <c r="D7" s="4" t="s">
        <v>571</v>
      </c>
      <c r="E7" s="126" t="s">
        <v>71</v>
      </c>
      <c r="F7" s="11" t="s">
        <v>11</v>
      </c>
      <c r="G7" s="11" t="s">
        <v>70</v>
      </c>
      <c r="H7" s="11" t="s">
        <v>93</v>
      </c>
    </row>
    <row r="8" spans="1:8" ht="12.75">
      <c r="A8" s="5">
        <v>1</v>
      </c>
      <c r="B8" s="25" t="s">
        <v>342</v>
      </c>
      <c r="C8" s="147" t="s">
        <v>15</v>
      </c>
      <c r="D8" s="243">
        <v>1959</v>
      </c>
      <c r="E8" s="60">
        <v>0.07608796296296295</v>
      </c>
      <c r="F8" s="107">
        <v>100</v>
      </c>
      <c r="G8" s="7">
        <f aca="true" t="shared" si="0" ref="G8:G72">F8+F$3</f>
        <v>125</v>
      </c>
      <c r="H8" s="13"/>
    </row>
    <row r="9" spans="1:8" ht="12.75">
      <c r="A9" s="5">
        <v>2</v>
      </c>
      <c r="B9" s="25" t="s">
        <v>532</v>
      </c>
      <c r="C9" s="147" t="s">
        <v>17</v>
      </c>
      <c r="D9" s="7">
        <v>1979</v>
      </c>
      <c r="E9" s="51">
        <v>0.07609953703703703</v>
      </c>
      <c r="F9" s="48">
        <f>(E$8/E9)*100</f>
        <v>99.9847908745247</v>
      </c>
      <c r="G9" s="21">
        <f t="shared" si="0"/>
        <v>124.9847908745247</v>
      </c>
      <c r="H9" s="36">
        <f aca="true" t="shared" si="1" ref="H9:H31">E9-E$8</f>
        <v>1.157407407408051E-05</v>
      </c>
    </row>
    <row r="10" spans="1:8" ht="12.75">
      <c r="A10" s="5">
        <v>3</v>
      </c>
      <c r="B10" s="25" t="s">
        <v>216</v>
      </c>
      <c r="C10" s="147" t="s">
        <v>163</v>
      </c>
      <c r="D10" s="7">
        <v>1971</v>
      </c>
      <c r="E10" s="51">
        <v>0.07609953703703703</v>
      </c>
      <c r="F10" s="48">
        <f aca="true" t="shared" si="2" ref="F10:F74">(E$8/E10)*100</f>
        <v>99.9847908745247</v>
      </c>
      <c r="G10" s="21">
        <f t="shared" si="0"/>
        <v>124.9847908745247</v>
      </c>
      <c r="H10" s="36">
        <f t="shared" si="1"/>
        <v>1.157407407408051E-05</v>
      </c>
    </row>
    <row r="11" spans="1:8" ht="12.75">
      <c r="A11" s="5">
        <v>4</v>
      </c>
      <c r="B11" s="25" t="s">
        <v>52</v>
      </c>
      <c r="C11" s="147" t="s">
        <v>339</v>
      </c>
      <c r="D11" s="7">
        <v>1981</v>
      </c>
      <c r="E11" s="51">
        <v>0.07621527777777777</v>
      </c>
      <c r="F11" s="48">
        <f t="shared" si="2"/>
        <v>99.83295368261199</v>
      </c>
      <c r="G11" s="21">
        <f t="shared" si="0"/>
        <v>124.83295368261199</v>
      </c>
      <c r="H11" s="36">
        <f t="shared" si="1"/>
        <v>0.0001273148148148162</v>
      </c>
    </row>
    <row r="12" spans="1:8" ht="12.75">
      <c r="A12" s="5">
        <v>5</v>
      </c>
      <c r="B12" s="25" t="s">
        <v>176</v>
      </c>
      <c r="C12" s="147" t="s">
        <v>28</v>
      </c>
      <c r="D12" s="7">
        <v>1979</v>
      </c>
      <c r="E12" s="51">
        <v>0.07637731481481481</v>
      </c>
      <c r="F12" s="48">
        <f t="shared" si="2"/>
        <v>99.62115472041218</v>
      </c>
      <c r="G12" s="21">
        <f t="shared" si="0"/>
        <v>124.62115472041218</v>
      </c>
      <c r="H12" s="36">
        <f t="shared" si="1"/>
        <v>0.0002893518518518601</v>
      </c>
    </row>
    <row r="13" spans="1:8" ht="12.75">
      <c r="A13" s="5">
        <v>6</v>
      </c>
      <c r="B13" s="25" t="s">
        <v>232</v>
      </c>
      <c r="C13" s="147" t="s">
        <v>47</v>
      </c>
      <c r="D13" s="7">
        <v>1986</v>
      </c>
      <c r="E13" s="51">
        <v>0.0763888888888889</v>
      </c>
      <c r="F13" s="48">
        <f t="shared" si="2"/>
        <v>99.60606060606058</v>
      </c>
      <c r="G13" s="21">
        <f t="shared" si="0"/>
        <v>124.60606060606058</v>
      </c>
      <c r="H13" s="36">
        <f t="shared" si="1"/>
        <v>0.0003009259259259406</v>
      </c>
    </row>
    <row r="14" spans="1:8" ht="12.75">
      <c r="A14" s="5">
        <v>7</v>
      </c>
      <c r="B14" s="25" t="s">
        <v>344</v>
      </c>
      <c r="C14" s="147" t="s">
        <v>533</v>
      </c>
      <c r="D14" s="7">
        <v>1985</v>
      </c>
      <c r="E14" s="51">
        <v>0.0763888888888889</v>
      </c>
      <c r="F14" s="48">
        <f t="shared" si="2"/>
        <v>99.60606060606058</v>
      </c>
      <c r="G14" s="21">
        <f t="shared" si="0"/>
        <v>124.60606060606058</v>
      </c>
      <c r="H14" s="36">
        <f t="shared" si="1"/>
        <v>0.0003009259259259406</v>
      </c>
    </row>
    <row r="15" spans="1:8" ht="12.75">
      <c r="A15" s="5">
        <v>8</v>
      </c>
      <c r="B15" s="25" t="s">
        <v>177</v>
      </c>
      <c r="C15" s="147" t="s">
        <v>48</v>
      </c>
      <c r="D15" s="7">
        <v>1965</v>
      </c>
      <c r="E15" s="51">
        <v>0.07648148148148148</v>
      </c>
      <c r="F15" s="48">
        <f t="shared" si="2"/>
        <v>99.48547215496366</v>
      </c>
      <c r="G15" s="21">
        <f t="shared" si="0"/>
        <v>124.48547215496366</v>
      </c>
      <c r="H15" s="36">
        <f t="shared" si="1"/>
        <v>0.00039351851851852915</v>
      </c>
    </row>
    <row r="16" spans="1:8" ht="12.75">
      <c r="A16" s="5">
        <v>9</v>
      </c>
      <c r="B16" s="25" t="s">
        <v>126</v>
      </c>
      <c r="C16" s="147" t="s">
        <v>67</v>
      </c>
      <c r="D16" s="7">
        <v>1980</v>
      </c>
      <c r="E16" s="51">
        <v>0.07894675925925926</v>
      </c>
      <c r="F16" s="48">
        <f t="shared" si="2"/>
        <v>96.37883008356545</v>
      </c>
      <c r="G16" s="21">
        <f t="shared" si="0"/>
        <v>121.37883008356545</v>
      </c>
      <c r="H16" s="36">
        <f t="shared" si="1"/>
        <v>0.0028587962962963037</v>
      </c>
    </row>
    <row r="17" spans="1:8" ht="12.75">
      <c r="A17" s="5">
        <v>10</v>
      </c>
      <c r="B17" s="25" t="s">
        <v>343</v>
      </c>
      <c r="C17" s="147" t="s">
        <v>144</v>
      </c>
      <c r="D17" s="7">
        <v>1962</v>
      </c>
      <c r="E17" s="51">
        <v>0.07895833333333334</v>
      </c>
      <c r="F17" s="48">
        <f t="shared" si="2"/>
        <v>96.36470243330399</v>
      </c>
      <c r="G17" s="21">
        <f t="shared" si="0"/>
        <v>121.36470243330399</v>
      </c>
      <c r="H17" s="36">
        <f t="shared" si="1"/>
        <v>0.0028703703703703842</v>
      </c>
    </row>
    <row r="18" spans="1:8" ht="12.75">
      <c r="A18" s="5">
        <v>11</v>
      </c>
      <c r="B18" s="93" t="s">
        <v>237</v>
      </c>
      <c r="C18" s="148" t="s">
        <v>87</v>
      </c>
      <c r="D18" s="244">
        <v>1981</v>
      </c>
      <c r="E18" s="51">
        <v>0.0790162037037037</v>
      </c>
      <c r="F18" s="48">
        <f t="shared" si="2"/>
        <v>96.29412626336604</v>
      </c>
      <c r="G18" s="21">
        <f t="shared" si="0"/>
        <v>121.29412626336604</v>
      </c>
      <c r="H18" s="36">
        <f t="shared" si="1"/>
        <v>0.002928240740740745</v>
      </c>
    </row>
    <row r="19" spans="1:8" ht="13.5" thickBot="1">
      <c r="A19" s="32">
        <v>12</v>
      </c>
      <c r="B19" s="43" t="s">
        <v>108</v>
      </c>
      <c r="C19" s="162" t="s">
        <v>35</v>
      </c>
      <c r="D19" s="245">
        <v>1971</v>
      </c>
      <c r="E19" s="52">
        <v>0.07990740740740741</v>
      </c>
      <c r="F19" s="49">
        <f t="shared" si="2"/>
        <v>95.2201622247972</v>
      </c>
      <c r="G19" s="33">
        <f t="shared" si="0"/>
        <v>120.2201622247972</v>
      </c>
      <c r="H19" s="161">
        <f t="shared" si="1"/>
        <v>0.0038194444444444586</v>
      </c>
    </row>
    <row r="20" spans="1:8" ht="12.75">
      <c r="A20" s="31">
        <v>13</v>
      </c>
      <c r="B20" s="40" t="s">
        <v>534</v>
      </c>
      <c r="C20" s="155" t="s">
        <v>10</v>
      </c>
      <c r="D20" s="246">
        <v>1975</v>
      </c>
      <c r="E20" s="53">
        <v>0.07991898148148148</v>
      </c>
      <c r="F20" s="50">
        <f t="shared" si="2"/>
        <v>95.20637219406225</v>
      </c>
      <c r="G20" s="42">
        <f t="shared" si="0"/>
        <v>120.20637219406225</v>
      </c>
      <c r="H20" s="160">
        <f t="shared" si="1"/>
        <v>0.0038310185185185253</v>
      </c>
    </row>
    <row r="21" spans="1:8" ht="12.75">
      <c r="A21" s="5">
        <v>14</v>
      </c>
      <c r="B21" s="18" t="s">
        <v>481</v>
      </c>
      <c r="C21" s="149" t="s">
        <v>105</v>
      </c>
      <c r="D21" s="247">
        <v>1990</v>
      </c>
      <c r="E21" s="51">
        <v>0.08005787037037036</v>
      </c>
      <c r="F21" s="48">
        <f t="shared" si="2"/>
        <v>95.04120283359838</v>
      </c>
      <c r="G21" s="21">
        <f t="shared" si="0"/>
        <v>120.04120283359838</v>
      </c>
      <c r="H21" s="36">
        <f t="shared" si="1"/>
        <v>0.003969907407407408</v>
      </c>
    </row>
    <row r="22" spans="1:8" ht="12.75">
      <c r="A22" s="5">
        <v>15</v>
      </c>
      <c r="B22" s="18" t="s">
        <v>535</v>
      </c>
      <c r="C22" s="149" t="s">
        <v>106</v>
      </c>
      <c r="D22" s="247">
        <v>1988</v>
      </c>
      <c r="E22" s="51">
        <v>0.08005787037037036</v>
      </c>
      <c r="F22" s="48">
        <f t="shared" si="2"/>
        <v>95.04120283359838</v>
      </c>
      <c r="G22" s="21">
        <f t="shared" si="0"/>
        <v>120.04120283359838</v>
      </c>
      <c r="H22" s="36">
        <f t="shared" si="1"/>
        <v>0.003969907407407408</v>
      </c>
    </row>
    <row r="23" spans="1:8" ht="12.75">
      <c r="A23" s="5">
        <v>17</v>
      </c>
      <c r="B23" s="18" t="s">
        <v>257</v>
      </c>
      <c r="C23" s="149" t="s">
        <v>28</v>
      </c>
      <c r="D23" s="247">
        <v>1980</v>
      </c>
      <c r="E23" s="51">
        <v>0.08005787037037036</v>
      </c>
      <c r="F23" s="48">
        <f t="shared" si="2"/>
        <v>95.04120283359838</v>
      </c>
      <c r="G23" s="21">
        <f t="shared" si="0"/>
        <v>120.04120283359838</v>
      </c>
      <c r="H23" s="36">
        <f t="shared" si="1"/>
        <v>0.003969907407407408</v>
      </c>
    </row>
    <row r="24" spans="1:8" ht="12.75">
      <c r="A24" s="5">
        <v>18</v>
      </c>
      <c r="B24" s="18" t="s">
        <v>248</v>
      </c>
      <c r="C24" s="149" t="s">
        <v>15</v>
      </c>
      <c r="D24" s="247">
        <v>1979</v>
      </c>
      <c r="E24" s="51">
        <v>0.08109953703703704</v>
      </c>
      <c r="F24" s="48">
        <f t="shared" si="2"/>
        <v>93.82046524903667</v>
      </c>
      <c r="G24" s="21">
        <f t="shared" si="0"/>
        <v>118.82046524903667</v>
      </c>
      <c r="H24" s="36">
        <f t="shared" si="1"/>
        <v>0.005011574074074085</v>
      </c>
    </row>
    <row r="25" spans="1:8" ht="12.75">
      <c r="A25" s="5">
        <v>19</v>
      </c>
      <c r="B25" s="18" t="s">
        <v>26</v>
      </c>
      <c r="C25" s="149" t="s">
        <v>20</v>
      </c>
      <c r="D25" s="247">
        <v>1986</v>
      </c>
      <c r="E25" s="51">
        <v>0.08111111111111112</v>
      </c>
      <c r="F25" s="48">
        <f t="shared" si="2"/>
        <v>93.80707762557076</v>
      </c>
      <c r="G25" s="21">
        <f t="shared" si="0"/>
        <v>118.80707762557076</v>
      </c>
      <c r="H25" s="36">
        <f t="shared" si="1"/>
        <v>0.0050231481481481655</v>
      </c>
    </row>
    <row r="26" spans="1:8" ht="12.75">
      <c r="A26" s="5">
        <v>20</v>
      </c>
      <c r="B26" s="18" t="s">
        <v>136</v>
      </c>
      <c r="C26" s="149" t="s">
        <v>17</v>
      </c>
      <c r="D26" s="247">
        <v>1975</v>
      </c>
      <c r="E26" s="51">
        <v>0.08112268518518519</v>
      </c>
      <c r="F26" s="48">
        <f t="shared" si="2"/>
        <v>93.79369382222855</v>
      </c>
      <c r="G26" s="21">
        <f t="shared" si="0"/>
        <v>118.79369382222855</v>
      </c>
      <c r="H26" s="36">
        <f t="shared" si="1"/>
        <v>0.005034722222222232</v>
      </c>
    </row>
    <row r="27" spans="1:8" ht="12.75">
      <c r="A27" s="5">
        <v>21</v>
      </c>
      <c r="B27" s="18" t="s">
        <v>492</v>
      </c>
      <c r="C27" s="149" t="s">
        <v>158</v>
      </c>
      <c r="D27" s="247">
        <v>1983</v>
      </c>
      <c r="E27" s="51">
        <v>0.08113425925925927</v>
      </c>
      <c r="F27" s="48">
        <f t="shared" si="2"/>
        <v>93.78031383737516</v>
      </c>
      <c r="G27" s="21">
        <f t="shared" si="0"/>
        <v>118.78031383737516</v>
      </c>
      <c r="H27" s="36">
        <f t="shared" si="1"/>
        <v>0.005046296296296313</v>
      </c>
    </row>
    <row r="28" spans="1:8" ht="12.75">
      <c r="A28" s="5">
        <v>22</v>
      </c>
      <c r="B28" s="18" t="s">
        <v>40</v>
      </c>
      <c r="C28" s="149" t="s">
        <v>225</v>
      </c>
      <c r="D28" s="247">
        <v>1979</v>
      </c>
      <c r="E28" s="51">
        <v>0.08118055555555555</v>
      </c>
      <c r="F28" s="48">
        <f t="shared" si="2"/>
        <v>93.72683205018534</v>
      </c>
      <c r="G28" s="21">
        <f t="shared" si="0"/>
        <v>118.72683205018534</v>
      </c>
      <c r="H28" s="36">
        <f t="shared" si="1"/>
        <v>0.005092592592592593</v>
      </c>
    </row>
    <row r="29" spans="1:8" ht="12.75">
      <c r="A29" s="5">
        <v>16</v>
      </c>
      <c r="B29" s="18" t="s">
        <v>337</v>
      </c>
      <c r="C29" s="149" t="s">
        <v>36</v>
      </c>
      <c r="D29" s="247">
        <v>1966</v>
      </c>
      <c r="E29" s="51">
        <v>0.08118055555555555</v>
      </c>
      <c r="F29" s="48">
        <f>(E$8/E29)*100</f>
        <v>93.72683205018534</v>
      </c>
      <c r="G29" s="21">
        <f>F29+F$3</f>
        <v>118.72683205018534</v>
      </c>
      <c r="H29" s="36">
        <f>E29-E$8</f>
        <v>0.005092592592592593</v>
      </c>
    </row>
    <row r="30" spans="1:8" ht="12.75">
      <c r="A30" s="5">
        <v>23</v>
      </c>
      <c r="B30" s="18" t="s">
        <v>536</v>
      </c>
      <c r="C30" s="149" t="s">
        <v>15</v>
      </c>
      <c r="D30" s="247">
        <v>1988</v>
      </c>
      <c r="E30" s="51">
        <v>0.08119212962962963</v>
      </c>
      <c r="F30" s="48">
        <f t="shared" si="2"/>
        <v>93.71347113328581</v>
      </c>
      <c r="G30" s="21">
        <f t="shared" si="0"/>
        <v>118.71347113328581</v>
      </c>
      <c r="H30" s="36">
        <f t="shared" si="1"/>
        <v>0.0051041666666666735</v>
      </c>
    </row>
    <row r="31" spans="1:8" ht="12.75">
      <c r="A31" s="5">
        <v>24</v>
      </c>
      <c r="B31" s="18" t="s">
        <v>134</v>
      </c>
      <c r="C31" s="149" t="s">
        <v>76</v>
      </c>
      <c r="D31" s="247">
        <v>1974</v>
      </c>
      <c r="E31" s="51">
        <v>0.08120370370370371</v>
      </c>
      <c r="F31" s="48">
        <f t="shared" si="2"/>
        <v>93.7001140250855</v>
      </c>
      <c r="G31" s="21">
        <f t="shared" si="0"/>
        <v>118.7001140250855</v>
      </c>
      <c r="H31" s="36">
        <f t="shared" si="1"/>
        <v>0.005115740740740754</v>
      </c>
    </row>
    <row r="32" spans="1:8" ht="12.75">
      <c r="A32" s="5">
        <v>25</v>
      </c>
      <c r="B32" s="18" t="s">
        <v>171</v>
      </c>
      <c r="C32" s="149" t="s">
        <v>10</v>
      </c>
      <c r="D32" s="247">
        <v>1973</v>
      </c>
      <c r="E32" s="51">
        <v>0.08126157407407407</v>
      </c>
      <c r="F32" s="48">
        <f t="shared" si="2"/>
        <v>93.63338555761287</v>
      </c>
      <c r="G32" s="21">
        <f t="shared" si="0"/>
        <v>118.63338555761287</v>
      </c>
      <c r="H32" s="36">
        <f aca="true" t="shared" si="3" ref="H32:H95">E32-E$8</f>
        <v>0.005173611111111115</v>
      </c>
    </row>
    <row r="33" spans="1:8" ht="12.75">
      <c r="A33" s="5">
        <v>26</v>
      </c>
      <c r="B33" s="18" t="s">
        <v>92</v>
      </c>
      <c r="C33" s="149" t="s">
        <v>275</v>
      </c>
      <c r="D33" s="247">
        <v>1966</v>
      </c>
      <c r="E33" s="51">
        <v>0.08148148148148149</v>
      </c>
      <c r="F33" s="48">
        <f t="shared" si="2"/>
        <v>93.3806818181818</v>
      </c>
      <c r="G33" s="21">
        <f t="shared" si="0"/>
        <v>118.3806818181818</v>
      </c>
      <c r="H33" s="36">
        <f t="shared" si="3"/>
        <v>0.005393518518518534</v>
      </c>
    </row>
    <row r="34" spans="1:8" ht="12.75">
      <c r="A34" s="5">
        <v>27</v>
      </c>
      <c r="B34" s="18" t="s">
        <v>174</v>
      </c>
      <c r="C34" s="149" t="s">
        <v>8</v>
      </c>
      <c r="D34" s="247">
        <v>1964</v>
      </c>
      <c r="E34" s="51">
        <v>0.08241898148148148</v>
      </c>
      <c r="F34" s="48">
        <f t="shared" si="2"/>
        <v>92.31849459345597</v>
      </c>
      <c r="G34" s="21">
        <f t="shared" si="0"/>
        <v>117.31849459345597</v>
      </c>
      <c r="H34" s="36">
        <f t="shared" si="3"/>
        <v>0.0063310185185185275</v>
      </c>
    </row>
    <row r="35" spans="1:8" ht="12.75">
      <c r="A35" s="5">
        <v>28</v>
      </c>
      <c r="B35" s="18" t="s">
        <v>27</v>
      </c>
      <c r="C35" s="149" t="s">
        <v>15</v>
      </c>
      <c r="D35" s="247">
        <v>1978</v>
      </c>
      <c r="E35" s="51">
        <v>0.08243055555555556</v>
      </c>
      <c r="F35" s="48">
        <f t="shared" si="2"/>
        <v>92.30553215388933</v>
      </c>
      <c r="G35" s="21">
        <f t="shared" si="0"/>
        <v>117.30553215388933</v>
      </c>
      <c r="H35" s="36">
        <f t="shared" si="3"/>
        <v>0.006342592592592608</v>
      </c>
    </row>
    <row r="36" spans="1:8" ht="12.75">
      <c r="A36" s="5">
        <v>29</v>
      </c>
      <c r="B36" s="18" t="s">
        <v>537</v>
      </c>
      <c r="C36" s="149" t="s">
        <v>10</v>
      </c>
      <c r="D36" s="247">
        <v>1965</v>
      </c>
      <c r="E36" s="51">
        <v>0.08243055555555556</v>
      </c>
      <c r="F36" s="48">
        <f t="shared" si="2"/>
        <v>92.30553215388933</v>
      </c>
      <c r="G36" s="21">
        <f t="shared" si="0"/>
        <v>117.30553215388933</v>
      </c>
      <c r="H36" s="36">
        <f t="shared" si="3"/>
        <v>0.006342592592592608</v>
      </c>
    </row>
    <row r="37" spans="1:8" ht="12.75">
      <c r="A37" s="5">
        <v>30</v>
      </c>
      <c r="B37" s="18" t="s">
        <v>64</v>
      </c>
      <c r="C37" s="149" t="s">
        <v>43</v>
      </c>
      <c r="D37" s="247">
        <v>1973</v>
      </c>
      <c r="E37" s="51">
        <v>0.08244212962962963</v>
      </c>
      <c r="F37" s="48">
        <f t="shared" si="2"/>
        <v>92.2925733539239</v>
      </c>
      <c r="G37" s="21">
        <f t="shared" si="0"/>
        <v>117.2925733539239</v>
      </c>
      <c r="H37" s="36">
        <f t="shared" si="3"/>
        <v>0.006354166666666675</v>
      </c>
    </row>
    <row r="38" spans="1:8" ht="12.75">
      <c r="A38" s="5">
        <v>35</v>
      </c>
      <c r="B38" s="18" t="s">
        <v>107</v>
      </c>
      <c r="C38" s="149" t="s">
        <v>78</v>
      </c>
      <c r="D38" s="247">
        <v>1976</v>
      </c>
      <c r="E38" s="51">
        <v>0.08246527777777778</v>
      </c>
      <c r="F38" s="48">
        <f>(E$8/E38)*100</f>
        <v>92.26666666666667</v>
      </c>
      <c r="G38" s="21">
        <f>F38+F$3</f>
        <v>117.26666666666667</v>
      </c>
      <c r="H38" s="36">
        <f>E38-E$8</f>
        <v>0.006377314814814822</v>
      </c>
    </row>
    <row r="39" spans="1:8" ht="12.75">
      <c r="A39" s="5">
        <v>31</v>
      </c>
      <c r="B39" s="18" t="s">
        <v>75</v>
      </c>
      <c r="C39" s="149" t="s">
        <v>345</v>
      </c>
      <c r="D39" s="247">
        <v>1983</v>
      </c>
      <c r="E39" s="51">
        <v>0.08246527777777778</v>
      </c>
      <c r="F39" s="48">
        <f t="shared" si="2"/>
        <v>92.26666666666667</v>
      </c>
      <c r="G39" s="21">
        <f t="shared" si="0"/>
        <v>117.26666666666667</v>
      </c>
      <c r="H39" s="36">
        <f t="shared" si="3"/>
        <v>0.006377314814814822</v>
      </c>
    </row>
    <row r="40" spans="1:8" ht="12.75">
      <c r="A40" s="5">
        <v>32</v>
      </c>
      <c r="B40" s="18" t="s">
        <v>130</v>
      </c>
      <c r="C40" s="149" t="s">
        <v>41</v>
      </c>
      <c r="D40" s="247">
        <v>1988</v>
      </c>
      <c r="E40" s="51">
        <v>0.0825</v>
      </c>
      <c r="F40" s="48">
        <f t="shared" si="2"/>
        <v>92.22783389450055</v>
      </c>
      <c r="G40" s="21">
        <f t="shared" si="0"/>
        <v>117.22783389450055</v>
      </c>
      <c r="H40" s="36">
        <f t="shared" si="3"/>
        <v>0.006412037037037049</v>
      </c>
    </row>
    <row r="41" spans="1:8" ht="12.75">
      <c r="A41" s="5">
        <v>33</v>
      </c>
      <c r="B41" s="18" t="s">
        <v>378</v>
      </c>
      <c r="C41" s="149" t="s">
        <v>15</v>
      </c>
      <c r="D41" s="247">
        <v>1969</v>
      </c>
      <c r="E41" s="51">
        <v>0.08251157407407407</v>
      </c>
      <c r="F41" s="48">
        <f t="shared" si="2"/>
        <v>92.21489689998596</v>
      </c>
      <c r="G41" s="21">
        <f t="shared" si="0"/>
        <v>117.21489689998596</v>
      </c>
      <c r="H41" s="36">
        <f t="shared" si="3"/>
        <v>0.006423611111111116</v>
      </c>
    </row>
    <row r="42" spans="1:8" ht="12.75">
      <c r="A42" s="5">
        <v>34</v>
      </c>
      <c r="B42" s="18" t="s">
        <v>34</v>
      </c>
      <c r="C42" s="149" t="s">
        <v>15</v>
      </c>
      <c r="D42" s="247">
        <v>1979</v>
      </c>
      <c r="E42" s="51">
        <v>0.08253472222222223</v>
      </c>
      <c r="F42" s="48">
        <f t="shared" si="2"/>
        <v>92.18903379610151</v>
      </c>
      <c r="G42" s="21">
        <f t="shared" si="0"/>
        <v>117.18903379610151</v>
      </c>
      <c r="H42" s="36">
        <f t="shared" si="3"/>
        <v>0.006446759259259277</v>
      </c>
    </row>
    <row r="43" spans="1:8" ht="12.75">
      <c r="A43" s="5">
        <v>36</v>
      </c>
      <c r="B43" s="18" t="s">
        <v>169</v>
      </c>
      <c r="C43" s="149" t="s">
        <v>35</v>
      </c>
      <c r="D43" s="247">
        <v>1970</v>
      </c>
      <c r="E43" s="51">
        <v>0.08266203703703703</v>
      </c>
      <c r="F43" s="48">
        <f t="shared" si="2"/>
        <v>92.04704564547745</v>
      </c>
      <c r="G43" s="21">
        <f t="shared" si="0"/>
        <v>117.04704564547745</v>
      </c>
      <c r="H43" s="36">
        <f t="shared" si="3"/>
        <v>0.006574074074074079</v>
      </c>
    </row>
    <row r="44" spans="1:8" ht="12.75">
      <c r="A44" s="5">
        <v>37</v>
      </c>
      <c r="B44" s="18" t="s">
        <v>538</v>
      </c>
      <c r="C44" s="149" t="s">
        <v>539</v>
      </c>
      <c r="D44" s="247">
        <v>1958</v>
      </c>
      <c r="E44" s="51">
        <v>0.08273148148148148</v>
      </c>
      <c r="F44" s="48">
        <f t="shared" si="2"/>
        <v>91.96978175713485</v>
      </c>
      <c r="G44" s="21">
        <f t="shared" si="0"/>
        <v>116.96978175713485</v>
      </c>
      <c r="H44" s="36">
        <f t="shared" si="3"/>
        <v>0.006643518518518521</v>
      </c>
    </row>
    <row r="45" spans="1:8" ht="12.75">
      <c r="A45" s="5">
        <v>38</v>
      </c>
      <c r="B45" s="92" t="s">
        <v>42</v>
      </c>
      <c r="C45" s="150" t="s">
        <v>81</v>
      </c>
      <c r="D45" s="248">
        <v>1986</v>
      </c>
      <c r="E45" s="51">
        <v>0.0842013888888889</v>
      </c>
      <c r="F45" s="48">
        <f t="shared" si="2"/>
        <v>90.36426116838486</v>
      </c>
      <c r="G45" s="21">
        <f t="shared" si="0"/>
        <v>115.36426116838486</v>
      </c>
      <c r="H45" s="36">
        <f t="shared" si="3"/>
        <v>0.00811342592592594</v>
      </c>
    </row>
    <row r="46" spans="1:8" ht="12.75">
      <c r="A46" s="5">
        <v>39</v>
      </c>
      <c r="B46" s="92" t="s">
        <v>216</v>
      </c>
      <c r="C46" s="150" t="s">
        <v>251</v>
      </c>
      <c r="D46" s="248">
        <v>1943</v>
      </c>
      <c r="E46" s="51">
        <v>0.08515046296296297</v>
      </c>
      <c r="F46" s="48">
        <f t="shared" si="2"/>
        <v>89.35707489465813</v>
      </c>
      <c r="G46" s="21">
        <f t="shared" si="0"/>
        <v>114.35707489465813</v>
      </c>
      <c r="H46" s="36">
        <f t="shared" si="3"/>
        <v>0.009062500000000015</v>
      </c>
    </row>
    <row r="47" spans="1:8" ht="12.75">
      <c r="A47" s="5">
        <v>40</v>
      </c>
      <c r="B47" s="92" t="s">
        <v>127</v>
      </c>
      <c r="C47" s="150" t="s">
        <v>38</v>
      </c>
      <c r="D47" s="248">
        <v>1958</v>
      </c>
      <c r="E47" s="51">
        <v>0.08538194444444445</v>
      </c>
      <c r="F47" s="48">
        <f t="shared" si="2"/>
        <v>89.11481632099768</v>
      </c>
      <c r="G47" s="21">
        <f t="shared" si="0"/>
        <v>114.11481632099768</v>
      </c>
      <c r="H47" s="36">
        <f t="shared" si="3"/>
        <v>0.0092939814814815</v>
      </c>
    </row>
    <row r="48" spans="1:8" ht="12.75">
      <c r="A48" s="5">
        <v>41</v>
      </c>
      <c r="B48" s="18" t="s">
        <v>90</v>
      </c>
      <c r="C48" s="149" t="s">
        <v>13</v>
      </c>
      <c r="D48" s="247">
        <v>1965</v>
      </c>
      <c r="E48" s="51">
        <v>0.08608796296296296</v>
      </c>
      <c r="F48" s="48">
        <f t="shared" si="2"/>
        <v>88.3839741866093</v>
      </c>
      <c r="G48" s="21">
        <f t="shared" si="0"/>
        <v>113.3839741866093</v>
      </c>
      <c r="H48" s="36">
        <f t="shared" si="3"/>
        <v>0.010000000000000009</v>
      </c>
    </row>
    <row r="49" spans="1:8" ht="12.75">
      <c r="A49" s="5">
        <v>42</v>
      </c>
      <c r="B49" s="18" t="s">
        <v>39</v>
      </c>
      <c r="C49" s="149" t="s">
        <v>10</v>
      </c>
      <c r="D49" s="247">
        <v>1958</v>
      </c>
      <c r="E49" s="51">
        <v>0.08618055555555555</v>
      </c>
      <c r="F49" s="48">
        <f t="shared" si="2"/>
        <v>88.2890142358313</v>
      </c>
      <c r="G49" s="21">
        <f t="shared" si="0"/>
        <v>113.2890142358313</v>
      </c>
      <c r="H49" s="36">
        <f t="shared" si="3"/>
        <v>0.010092592592592597</v>
      </c>
    </row>
    <row r="50" spans="1:8" ht="12.75">
      <c r="A50" s="5">
        <v>43</v>
      </c>
      <c r="B50" s="18" t="s">
        <v>72</v>
      </c>
      <c r="C50" s="149" t="s">
        <v>10</v>
      </c>
      <c r="D50" s="247">
        <v>1962</v>
      </c>
      <c r="E50" s="51">
        <v>0.08621527777777778</v>
      </c>
      <c r="F50" s="48">
        <f t="shared" si="2"/>
        <v>88.25345683984426</v>
      </c>
      <c r="G50" s="21">
        <f t="shared" si="0"/>
        <v>113.25345683984426</v>
      </c>
      <c r="H50" s="36">
        <f t="shared" si="3"/>
        <v>0.010127314814814825</v>
      </c>
    </row>
    <row r="51" spans="1:8" ht="12.75">
      <c r="A51" s="5">
        <v>44</v>
      </c>
      <c r="B51" s="18" t="s">
        <v>250</v>
      </c>
      <c r="C51" s="149" t="s">
        <v>17</v>
      </c>
      <c r="D51" s="247">
        <v>1962</v>
      </c>
      <c r="E51" s="51">
        <v>0.08707175925925925</v>
      </c>
      <c r="F51" s="48">
        <f t="shared" si="2"/>
        <v>87.38535158846204</v>
      </c>
      <c r="G51" s="21">
        <f t="shared" si="0"/>
        <v>112.38535158846204</v>
      </c>
      <c r="H51" s="36">
        <f t="shared" si="3"/>
        <v>0.010983796296296297</v>
      </c>
    </row>
    <row r="52" spans="1:8" ht="12.75">
      <c r="A52" s="5">
        <v>45</v>
      </c>
      <c r="B52" s="18" t="s">
        <v>540</v>
      </c>
      <c r="C52" s="149" t="s">
        <v>15</v>
      </c>
      <c r="D52" s="247">
        <v>1975</v>
      </c>
      <c r="E52" s="51">
        <v>0.08715277777777779</v>
      </c>
      <c r="F52" s="48">
        <f t="shared" si="2"/>
        <v>87.30411686586983</v>
      </c>
      <c r="G52" s="21">
        <f t="shared" si="0"/>
        <v>112.30411686586983</v>
      </c>
      <c r="H52" s="36">
        <f t="shared" si="3"/>
        <v>0.011064814814814833</v>
      </c>
    </row>
    <row r="53" spans="1:8" ht="12.75">
      <c r="A53" s="5">
        <v>46</v>
      </c>
      <c r="B53" s="18" t="s">
        <v>541</v>
      </c>
      <c r="C53" s="149" t="s">
        <v>20</v>
      </c>
      <c r="D53" s="247">
        <v>1957</v>
      </c>
      <c r="E53" s="51">
        <v>0.0871875</v>
      </c>
      <c r="F53" s="48">
        <f t="shared" si="2"/>
        <v>87.26934820124784</v>
      </c>
      <c r="G53" s="21">
        <f t="shared" si="0"/>
        <v>112.26934820124784</v>
      </c>
      <c r="H53" s="36">
        <f t="shared" si="3"/>
        <v>0.011099537037037047</v>
      </c>
    </row>
    <row r="54" spans="1:8" ht="12.75">
      <c r="A54" s="5">
        <v>47</v>
      </c>
      <c r="B54" s="18" t="s">
        <v>53</v>
      </c>
      <c r="C54" s="149" t="s">
        <v>48</v>
      </c>
      <c r="D54" s="247">
        <v>1950</v>
      </c>
      <c r="E54" s="51">
        <v>0.08721064814814815</v>
      </c>
      <c r="F54" s="48">
        <f t="shared" si="2"/>
        <v>87.24618447246183</v>
      </c>
      <c r="G54" s="21">
        <f t="shared" si="0"/>
        <v>112.24618447246183</v>
      </c>
      <c r="H54" s="36">
        <f t="shared" si="3"/>
        <v>0.011122685185185194</v>
      </c>
    </row>
    <row r="55" spans="1:8" ht="12.75">
      <c r="A55" s="5">
        <v>48</v>
      </c>
      <c r="B55" s="18" t="s">
        <v>317</v>
      </c>
      <c r="C55" s="149" t="s">
        <v>292</v>
      </c>
      <c r="D55" s="247">
        <v>1976</v>
      </c>
      <c r="E55" s="51">
        <v>0.08850694444444444</v>
      </c>
      <c r="F55" s="48">
        <f t="shared" si="2"/>
        <v>85.96835360272001</v>
      </c>
      <c r="G55" s="21">
        <f t="shared" si="0"/>
        <v>110.96835360272001</v>
      </c>
      <c r="H55" s="36">
        <f t="shared" si="3"/>
        <v>0.01241898148148149</v>
      </c>
    </row>
    <row r="56" spans="1:8" ht="12.75">
      <c r="A56" s="5">
        <v>49</v>
      </c>
      <c r="B56" s="18" t="s">
        <v>542</v>
      </c>
      <c r="C56" s="149" t="s">
        <v>289</v>
      </c>
      <c r="D56" s="247">
        <v>1976</v>
      </c>
      <c r="E56" s="51">
        <v>0.08854166666666667</v>
      </c>
      <c r="F56" s="48">
        <f t="shared" si="2"/>
        <v>85.93464052287581</v>
      </c>
      <c r="G56" s="21">
        <f t="shared" si="0"/>
        <v>110.93464052287581</v>
      </c>
      <c r="H56" s="36">
        <f t="shared" si="3"/>
        <v>0.012453703703703717</v>
      </c>
    </row>
    <row r="57" spans="1:8" ht="12.75">
      <c r="A57" s="5">
        <v>50</v>
      </c>
      <c r="B57" s="18" t="s">
        <v>182</v>
      </c>
      <c r="C57" s="149" t="s">
        <v>13</v>
      </c>
      <c r="D57" s="247">
        <v>1969</v>
      </c>
      <c r="E57" s="51">
        <v>0.08868055555555555</v>
      </c>
      <c r="F57" s="48">
        <f t="shared" si="2"/>
        <v>85.80005220569042</v>
      </c>
      <c r="G57" s="21">
        <f t="shared" si="0"/>
        <v>110.80005220569042</v>
      </c>
      <c r="H57" s="36">
        <f t="shared" si="3"/>
        <v>0.0125925925925926</v>
      </c>
    </row>
    <row r="58" spans="1:8" ht="12.75">
      <c r="A58" s="5">
        <v>51</v>
      </c>
      <c r="B58" s="94" t="s">
        <v>510</v>
      </c>
      <c r="C58" s="151" t="s">
        <v>480</v>
      </c>
      <c r="D58" s="249">
        <v>1975</v>
      </c>
      <c r="E58" s="51">
        <v>0.08888888888888889</v>
      </c>
      <c r="F58" s="48">
        <f t="shared" si="2"/>
        <v>85.59895833333331</v>
      </c>
      <c r="G58" s="21">
        <f t="shared" si="0"/>
        <v>110.59895833333331</v>
      </c>
      <c r="H58" s="36">
        <f t="shared" si="3"/>
        <v>0.012800925925925938</v>
      </c>
    </row>
    <row r="59" spans="1:8" ht="12.75">
      <c r="A59" s="5">
        <v>52</v>
      </c>
      <c r="B59" s="18" t="s">
        <v>152</v>
      </c>
      <c r="C59" s="149" t="s">
        <v>63</v>
      </c>
      <c r="D59" s="247">
        <v>1964</v>
      </c>
      <c r="E59" s="51">
        <v>0.08891203703703704</v>
      </c>
      <c r="F59" s="48">
        <f t="shared" si="2"/>
        <v>85.57667274147356</v>
      </c>
      <c r="G59" s="21">
        <f t="shared" si="0"/>
        <v>110.57667274147356</v>
      </c>
      <c r="H59" s="36">
        <f t="shared" si="3"/>
        <v>0.012824074074074085</v>
      </c>
    </row>
    <row r="60" spans="1:8" ht="12.75">
      <c r="A60" s="5">
        <v>53</v>
      </c>
      <c r="B60" s="18" t="s">
        <v>286</v>
      </c>
      <c r="C60" s="149" t="s">
        <v>287</v>
      </c>
      <c r="D60" s="247">
        <v>1981</v>
      </c>
      <c r="E60" s="51">
        <v>0.08947916666666667</v>
      </c>
      <c r="F60" s="48">
        <f t="shared" si="2"/>
        <v>85.03427758375372</v>
      </c>
      <c r="G60" s="21">
        <f t="shared" si="0"/>
        <v>110.03427758375372</v>
      </c>
      <c r="H60" s="36">
        <f t="shared" si="3"/>
        <v>0.01339120370370371</v>
      </c>
    </row>
    <row r="61" spans="1:8" ht="12.75">
      <c r="A61" s="5">
        <v>54</v>
      </c>
      <c r="B61" s="18" t="s">
        <v>543</v>
      </c>
      <c r="C61" s="149" t="s">
        <v>180</v>
      </c>
      <c r="D61" s="247">
        <v>1972</v>
      </c>
      <c r="E61" s="51">
        <v>0.09020833333333333</v>
      </c>
      <c r="F61" s="48">
        <f t="shared" si="2"/>
        <v>84.34693353861944</v>
      </c>
      <c r="G61" s="21">
        <f t="shared" si="0"/>
        <v>109.34693353861944</v>
      </c>
      <c r="H61" s="36">
        <f t="shared" si="3"/>
        <v>0.01412037037037038</v>
      </c>
    </row>
    <row r="62" spans="1:8" ht="12.75">
      <c r="A62" s="5">
        <v>55</v>
      </c>
      <c r="B62" s="18" t="s">
        <v>375</v>
      </c>
      <c r="C62" s="149" t="s">
        <v>15</v>
      </c>
      <c r="D62" s="247">
        <v>1968</v>
      </c>
      <c r="E62" s="51">
        <v>0.09021990740740742</v>
      </c>
      <c r="F62" s="48">
        <f t="shared" si="2"/>
        <v>84.33611289288004</v>
      </c>
      <c r="G62" s="21">
        <f t="shared" si="0"/>
        <v>109.33611289288004</v>
      </c>
      <c r="H62" s="36">
        <f t="shared" si="3"/>
        <v>0.01413194444444446</v>
      </c>
    </row>
    <row r="63" spans="1:8" ht="12.75">
      <c r="A63" s="5">
        <v>56</v>
      </c>
      <c r="B63" s="18" t="s">
        <v>22</v>
      </c>
      <c r="C63" s="149" t="s">
        <v>23</v>
      </c>
      <c r="D63" s="247">
        <v>1954</v>
      </c>
      <c r="E63" s="51">
        <v>0.09038194444444443</v>
      </c>
      <c r="F63" s="48">
        <f t="shared" si="2"/>
        <v>84.18491484184915</v>
      </c>
      <c r="G63" s="21">
        <f t="shared" si="0"/>
        <v>109.18491484184915</v>
      </c>
      <c r="H63" s="36">
        <f t="shared" si="3"/>
        <v>0.014293981481481477</v>
      </c>
    </row>
    <row r="64" spans="1:8" ht="12.75">
      <c r="A64" s="5">
        <v>57</v>
      </c>
      <c r="B64" s="94" t="s">
        <v>376</v>
      </c>
      <c r="C64" s="151" t="s">
        <v>321</v>
      </c>
      <c r="D64" s="249">
        <v>1977</v>
      </c>
      <c r="E64" s="51">
        <v>0.09039351851851851</v>
      </c>
      <c r="F64" s="48">
        <f t="shared" si="2"/>
        <v>84.1741357234315</v>
      </c>
      <c r="G64" s="21">
        <f t="shared" si="0"/>
        <v>109.1741357234315</v>
      </c>
      <c r="H64" s="36">
        <f t="shared" si="3"/>
        <v>0.014305555555555557</v>
      </c>
    </row>
    <row r="65" spans="1:8" ht="12.75">
      <c r="A65" s="5">
        <v>58</v>
      </c>
      <c r="B65" s="18" t="s">
        <v>79</v>
      </c>
      <c r="C65" s="149" t="s">
        <v>80</v>
      </c>
      <c r="D65" s="247">
        <v>1970</v>
      </c>
      <c r="E65" s="51">
        <v>0.09045138888888889</v>
      </c>
      <c r="F65" s="48">
        <f t="shared" si="2"/>
        <v>84.12028150991682</v>
      </c>
      <c r="G65" s="21">
        <f t="shared" si="0"/>
        <v>109.12028150991682</v>
      </c>
      <c r="H65" s="36">
        <f t="shared" si="3"/>
        <v>0.014363425925925932</v>
      </c>
    </row>
    <row r="66" spans="1:8" ht="12.75">
      <c r="A66" s="5">
        <v>59</v>
      </c>
      <c r="B66" s="18" t="s">
        <v>53</v>
      </c>
      <c r="C66" s="149" t="s">
        <v>13</v>
      </c>
      <c r="D66" s="247">
        <v>1948</v>
      </c>
      <c r="E66" s="51">
        <v>0.09048611111111111</v>
      </c>
      <c r="F66" s="48">
        <f t="shared" si="2"/>
        <v>84.08800204655921</v>
      </c>
      <c r="G66" s="21">
        <f t="shared" si="0"/>
        <v>109.08800204655921</v>
      </c>
      <c r="H66" s="36">
        <f t="shared" si="3"/>
        <v>0.01439814814814816</v>
      </c>
    </row>
    <row r="67" spans="1:8" ht="12.75">
      <c r="A67" s="5">
        <v>60</v>
      </c>
      <c r="B67" s="18" t="s">
        <v>236</v>
      </c>
      <c r="C67" s="149" t="s">
        <v>10</v>
      </c>
      <c r="D67" s="247">
        <v>1966</v>
      </c>
      <c r="E67" s="51">
        <v>0.09063657407407406</v>
      </c>
      <c r="F67" s="48">
        <f t="shared" si="2"/>
        <v>83.94841016472992</v>
      </c>
      <c r="G67" s="21">
        <f t="shared" si="0"/>
        <v>108.94841016472992</v>
      </c>
      <c r="H67" s="36">
        <f t="shared" si="3"/>
        <v>0.01454861111111111</v>
      </c>
    </row>
    <row r="68" spans="1:8" ht="12.75">
      <c r="A68" s="5">
        <v>61</v>
      </c>
      <c r="B68" s="18" t="s">
        <v>544</v>
      </c>
      <c r="C68" s="149" t="s">
        <v>16</v>
      </c>
      <c r="D68" s="247">
        <v>1988</v>
      </c>
      <c r="E68" s="51">
        <v>0.09075231481481481</v>
      </c>
      <c r="F68" s="48">
        <f t="shared" si="2"/>
        <v>83.841346766994</v>
      </c>
      <c r="G68" s="21">
        <f t="shared" si="0"/>
        <v>108.841346766994</v>
      </c>
      <c r="H68" s="36">
        <f t="shared" si="3"/>
        <v>0.014664351851851859</v>
      </c>
    </row>
    <row r="69" spans="1:8" ht="12.75">
      <c r="A69" s="5">
        <v>62</v>
      </c>
      <c r="B69" s="18" t="s">
        <v>484</v>
      </c>
      <c r="C69" s="149" t="s">
        <v>158</v>
      </c>
      <c r="D69" s="247">
        <v>1971</v>
      </c>
      <c r="E69" s="51">
        <v>0.0908912037037037</v>
      </c>
      <c r="F69" s="48">
        <f t="shared" si="2"/>
        <v>83.71323061250477</v>
      </c>
      <c r="G69" s="21">
        <f t="shared" si="0"/>
        <v>108.71323061250477</v>
      </c>
      <c r="H69" s="36">
        <f t="shared" si="3"/>
        <v>0.014803240740740742</v>
      </c>
    </row>
    <row r="70" spans="1:8" ht="12.75">
      <c r="A70" s="5">
        <v>63</v>
      </c>
      <c r="B70" s="18" t="s">
        <v>165</v>
      </c>
      <c r="C70" s="149" t="s">
        <v>63</v>
      </c>
      <c r="D70" s="247">
        <v>1971</v>
      </c>
      <c r="E70" s="51">
        <v>0.09118055555555556</v>
      </c>
      <c r="F70" s="48">
        <f t="shared" si="2"/>
        <v>83.44757552678344</v>
      </c>
      <c r="G70" s="21">
        <f t="shared" si="0"/>
        <v>108.44757552678344</v>
      </c>
      <c r="H70" s="36">
        <f t="shared" si="3"/>
        <v>0.015092592592592602</v>
      </c>
    </row>
    <row r="71" spans="1:8" ht="12.75">
      <c r="A71" s="5">
        <v>64</v>
      </c>
      <c r="B71" s="94" t="s">
        <v>247</v>
      </c>
      <c r="C71" s="151" t="s">
        <v>74</v>
      </c>
      <c r="D71" s="249">
        <v>1987</v>
      </c>
      <c r="E71" s="51">
        <v>0.09119212962962964</v>
      </c>
      <c r="F71" s="48">
        <f t="shared" si="2"/>
        <v>83.43698438888183</v>
      </c>
      <c r="G71" s="21">
        <f t="shared" si="0"/>
        <v>108.43698438888183</v>
      </c>
      <c r="H71" s="36">
        <f t="shared" si="3"/>
        <v>0.015104166666666682</v>
      </c>
    </row>
    <row r="72" spans="1:8" ht="12.75">
      <c r="A72" s="5">
        <v>65</v>
      </c>
      <c r="B72" s="18" t="s">
        <v>34</v>
      </c>
      <c r="C72" s="149" t="s">
        <v>13</v>
      </c>
      <c r="D72" s="247">
        <v>1978</v>
      </c>
      <c r="E72" s="51">
        <v>0.09174768518518518</v>
      </c>
      <c r="F72" s="48">
        <f t="shared" si="2"/>
        <v>82.93175223918253</v>
      </c>
      <c r="G72" s="21">
        <f t="shared" si="0"/>
        <v>107.93175223918253</v>
      </c>
      <c r="H72" s="36">
        <f t="shared" si="3"/>
        <v>0.015659722222222228</v>
      </c>
    </row>
    <row r="73" spans="1:8" ht="12.75">
      <c r="A73" s="5">
        <v>66</v>
      </c>
      <c r="B73" s="18" t="s">
        <v>131</v>
      </c>
      <c r="C73" s="149" t="s">
        <v>18</v>
      </c>
      <c r="D73" s="247">
        <v>1969</v>
      </c>
      <c r="E73" s="51">
        <v>0.09241898148148148</v>
      </c>
      <c r="F73" s="48">
        <f t="shared" si="2"/>
        <v>82.32936756418285</v>
      </c>
      <c r="G73" s="21">
        <f aca="true" t="shared" si="4" ref="G73:G118">F73+F$3</f>
        <v>107.32936756418285</v>
      </c>
      <c r="H73" s="36">
        <f t="shared" si="3"/>
        <v>0.016331018518518522</v>
      </c>
    </row>
    <row r="74" spans="1:8" ht="12.75">
      <c r="A74" s="5">
        <v>67</v>
      </c>
      <c r="B74" s="18" t="s">
        <v>545</v>
      </c>
      <c r="C74" s="149" t="s">
        <v>12</v>
      </c>
      <c r="D74" s="247">
        <v>1965</v>
      </c>
      <c r="E74" s="51">
        <v>0.09380787037037037</v>
      </c>
      <c r="F74" s="48">
        <f t="shared" si="2"/>
        <v>81.11042566317087</v>
      </c>
      <c r="G74" s="21">
        <f t="shared" si="4"/>
        <v>106.11042566317087</v>
      </c>
      <c r="H74" s="36">
        <f t="shared" si="3"/>
        <v>0.01771990740740742</v>
      </c>
    </row>
    <row r="75" spans="1:8" ht="12.75">
      <c r="A75" s="5">
        <v>68</v>
      </c>
      <c r="B75" s="18" t="s">
        <v>79</v>
      </c>
      <c r="C75" s="149" t="s">
        <v>10</v>
      </c>
      <c r="D75" s="247">
        <v>1980</v>
      </c>
      <c r="E75" s="51">
        <v>0.0950925925925926</v>
      </c>
      <c r="F75" s="48">
        <f aca="true" t="shared" si="5" ref="F75:F118">(E$8/E75)*100</f>
        <v>80.01460564751703</v>
      </c>
      <c r="G75" s="21">
        <f t="shared" si="4"/>
        <v>105.01460564751703</v>
      </c>
      <c r="H75" s="36">
        <f t="shared" si="3"/>
        <v>0.01900462962962965</v>
      </c>
    </row>
    <row r="76" spans="1:8" ht="12.75">
      <c r="A76" s="5">
        <v>69</v>
      </c>
      <c r="B76" s="18" t="s">
        <v>41</v>
      </c>
      <c r="C76" s="149" t="s">
        <v>7</v>
      </c>
      <c r="D76" s="247">
        <v>1972</v>
      </c>
      <c r="E76" s="51">
        <v>0.09525462962962962</v>
      </c>
      <c r="F76" s="48">
        <f t="shared" si="5"/>
        <v>79.87849331713244</v>
      </c>
      <c r="G76" s="21">
        <f t="shared" si="4"/>
        <v>104.87849331713244</v>
      </c>
      <c r="H76" s="36">
        <f t="shared" si="3"/>
        <v>0.019166666666666665</v>
      </c>
    </row>
    <row r="77" spans="1:8" ht="12.75">
      <c r="A77" s="5">
        <v>70</v>
      </c>
      <c r="B77" s="94" t="s">
        <v>546</v>
      </c>
      <c r="C77" s="151" t="s">
        <v>547</v>
      </c>
      <c r="D77" s="249">
        <v>1977</v>
      </c>
      <c r="E77" s="51">
        <v>0.09532407407407407</v>
      </c>
      <c r="F77" s="48">
        <f t="shared" si="5"/>
        <v>79.8203011170471</v>
      </c>
      <c r="G77" s="21">
        <f t="shared" si="4"/>
        <v>104.8203011170471</v>
      </c>
      <c r="H77" s="36">
        <f t="shared" si="3"/>
        <v>0.01923611111111112</v>
      </c>
    </row>
    <row r="78" spans="1:8" ht="12.75">
      <c r="A78" s="5">
        <v>71</v>
      </c>
      <c r="B78" s="18" t="s">
        <v>77</v>
      </c>
      <c r="C78" s="149" t="s">
        <v>10</v>
      </c>
      <c r="D78" s="247">
        <v>1951</v>
      </c>
      <c r="E78" s="51">
        <v>0.09539351851851852</v>
      </c>
      <c r="F78" s="48">
        <f t="shared" si="5"/>
        <v>79.76219364231983</v>
      </c>
      <c r="G78" s="21">
        <f t="shared" si="4"/>
        <v>104.76219364231983</v>
      </c>
      <c r="H78" s="36">
        <f t="shared" si="3"/>
        <v>0.019305555555555562</v>
      </c>
    </row>
    <row r="79" spans="1:8" ht="12.75">
      <c r="A79" s="5">
        <v>72</v>
      </c>
      <c r="B79" s="18" t="s">
        <v>244</v>
      </c>
      <c r="C79" s="149" t="s">
        <v>41</v>
      </c>
      <c r="D79" s="247">
        <v>1975</v>
      </c>
      <c r="E79" s="51">
        <v>0.09649305555555555</v>
      </c>
      <c r="F79" s="48">
        <f t="shared" si="5"/>
        <v>78.85330454599975</v>
      </c>
      <c r="G79" s="21">
        <f t="shared" si="4"/>
        <v>103.85330454599975</v>
      </c>
      <c r="H79" s="36">
        <f t="shared" si="3"/>
        <v>0.0204050925925926</v>
      </c>
    </row>
    <row r="80" spans="1:8" ht="12.75">
      <c r="A80" s="5">
        <v>73</v>
      </c>
      <c r="B80" s="18" t="s">
        <v>548</v>
      </c>
      <c r="C80" s="149" t="s">
        <v>256</v>
      </c>
      <c r="D80" s="247">
        <v>1965</v>
      </c>
      <c r="E80" s="51">
        <v>0.09685185185185186</v>
      </c>
      <c r="F80" s="48">
        <f t="shared" si="5"/>
        <v>78.56118546845123</v>
      </c>
      <c r="G80" s="21">
        <f t="shared" si="4"/>
        <v>103.56118546845123</v>
      </c>
      <c r="H80" s="36">
        <f t="shared" si="3"/>
        <v>0.0207638888888889</v>
      </c>
    </row>
    <row r="81" spans="1:8" ht="12.75">
      <c r="A81" s="5">
        <v>74</v>
      </c>
      <c r="B81" s="92" t="s">
        <v>455</v>
      </c>
      <c r="C81" s="150" t="s">
        <v>416</v>
      </c>
      <c r="D81" s="248">
        <v>1980</v>
      </c>
      <c r="E81" s="163">
        <v>0.09717592592592593</v>
      </c>
      <c r="F81" s="48">
        <f t="shared" si="5"/>
        <v>78.29919009051929</v>
      </c>
      <c r="G81" s="21">
        <f t="shared" si="4"/>
        <v>103.29919009051929</v>
      </c>
      <c r="H81" s="36">
        <f t="shared" si="3"/>
        <v>0.021087962962962975</v>
      </c>
    </row>
    <row r="82" spans="1:8" ht="12.75">
      <c r="A82" s="5">
        <v>75</v>
      </c>
      <c r="B82" s="94" t="s">
        <v>172</v>
      </c>
      <c r="C82" s="151" t="s">
        <v>37</v>
      </c>
      <c r="D82" s="249">
        <v>1978</v>
      </c>
      <c r="E82" s="51">
        <v>0.09805555555555556</v>
      </c>
      <c r="F82" s="48">
        <f t="shared" si="5"/>
        <v>77.59678942398487</v>
      </c>
      <c r="G82" s="21">
        <f t="shared" si="4"/>
        <v>102.59678942398487</v>
      </c>
      <c r="H82" s="36">
        <f t="shared" si="3"/>
        <v>0.021967592592592608</v>
      </c>
    </row>
    <row r="83" spans="1:8" ht="12.75">
      <c r="A83" s="5">
        <v>76</v>
      </c>
      <c r="B83" s="18" t="s">
        <v>175</v>
      </c>
      <c r="C83" s="149" t="s">
        <v>246</v>
      </c>
      <c r="D83" s="247">
        <v>1957</v>
      </c>
      <c r="E83" s="51">
        <v>0.0994212962962963</v>
      </c>
      <c r="F83" s="48">
        <f t="shared" si="5"/>
        <v>76.53084982537834</v>
      </c>
      <c r="G83" s="21">
        <f t="shared" si="4"/>
        <v>101.53084982537834</v>
      </c>
      <c r="H83" s="36">
        <f t="shared" si="3"/>
        <v>0.023333333333333345</v>
      </c>
    </row>
    <row r="84" spans="1:8" ht="12.75">
      <c r="A84" s="5">
        <v>77</v>
      </c>
      <c r="B84" s="92" t="s">
        <v>549</v>
      </c>
      <c r="C84" s="150" t="s">
        <v>20</v>
      </c>
      <c r="D84" s="248">
        <v>1975</v>
      </c>
      <c r="E84" s="51">
        <v>0.09997685185185184</v>
      </c>
      <c r="F84" s="48">
        <f t="shared" si="5"/>
        <v>76.1055799953693</v>
      </c>
      <c r="G84" s="21">
        <f t="shared" si="4"/>
        <v>101.1055799953693</v>
      </c>
      <c r="H84" s="36">
        <f t="shared" si="3"/>
        <v>0.02388888888888889</v>
      </c>
    </row>
    <row r="85" spans="1:8" ht="12.75">
      <c r="A85" s="5">
        <v>78</v>
      </c>
      <c r="B85" s="94" t="s">
        <v>551</v>
      </c>
      <c r="C85" s="151" t="s">
        <v>377</v>
      </c>
      <c r="D85" s="249">
        <v>1972</v>
      </c>
      <c r="E85" s="51">
        <v>0.10005787037037038</v>
      </c>
      <c r="F85" s="48">
        <f t="shared" si="5"/>
        <v>76.04395604395603</v>
      </c>
      <c r="G85" s="21">
        <f t="shared" si="4"/>
        <v>101.04395604395603</v>
      </c>
      <c r="H85" s="36">
        <f t="shared" si="3"/>
        <v>0.023969907407407426</v>
      </c>
    </row>
    <row r="86" spans="1:8" ht="12.75">
      <c r="A86" s="5">
        <v>79</v>
      </c>
      <c r="B86" s="18" t="s">
        <v>129</v>
      </c>
      <c r="C86" s="149" t="s">
        <v>10</v>
      </c>
      <c r="D86" s="247">
        <v>1973</v>
      </c>
      <c r="E86" s="51">
        <v>0.10006944444444445</v>
      </c>
      <c r="F86" s="48">
        <f t="shared" si="5"/>
        <v>76.03516076798519</v>
      </c>
      <c r="G86" s="21">
        <f t="shared" si="4"/>
        <v>101.03516076798519</v>
      </c>
      <c r="H86" s="36">
        <f t="shared" si="3"/>
        <v>0.023981481481481493</v>
      </c>
    </row>
    <row r="87" spans="1:8" ht="12.75">
      <c r="A87" s="5">
        <v>80</v>
      </c>
      <c r="B87" s="18" t="s">
        <v>552</v>
      </c>
      <c r="C87" s="149" t="s">
        <v>312</v>
      </c>
      <c r="D87" s="247">
        <v>1970</v>
      </c>
      <c r="E87" s="51">
        <v>0.10010416666666666</v>
      </c>
      <c r="F87" s="48">
        <f t="shared" si="5"/>
        <v>76.00878714302232</v>
      </c>
      <c r="G87" s="21">
        <f t="shared" si="4"/>
        <v>101.00878714302232</v>
      </c>
      <c r="H87" s="36">
        <f t="shared" si="3"/>
        <v>0.024016203703703706</v>
      </c>
    </row>
    <row r="88" spans="1:8" ht="12.75">
      <c r="A88" s="5">
        <v>81</v>
      </c>
      <c r="B88" s="18" t="s">
        <v>235</v>
      </c>
      <c r="C88" s="149" t="s">
        <v>158</v>
      </c>
      <c r="D88" s="247">
        <v>1980</v>
      </c>
      <c r="E88" s="51">
        <v>0.10038194444444444</v>
      </c>
      <c r="F88" s="48">
        <f t="shared" si="5"/>
        <v>75.79845497521042</v>
      </c>
      <c r="G88" s="21">
        <f t="shared" si="4"/>
        <v>100.79845497521042</v>
      </c>
      <c r="H88" s="36">
        <f t="shared" si="3"/>
        <v>0.024293981481481486</v>
      </c>
    </row>
    <row r="89" spans="1:8" ht="12.75">
      <c r="A89" s="5">
        <v>82</v>
      </c>
      <c r="B89" s="18" t="s">
        <v>174</v>
      </c>
      <c r="C89" s="149" t="s">
        <v>28</v>
      </c>
      <c r="D89" s="247">
        <v>1990</v>
      </c>
      <c r="E89" s="51">
        <v>0.10048611111111111</v>
      </c>
      <c r="F89" s="48">
        <f t="shared" si="5"/>
        <v>75.71988021193272</v>
      </c>
      <c r="G89" s="21">
        <f t="shared" si="4"/>
        <v>100.71988021193272</v>
      </c>
      <c r="H89" s="36">
        <f t="shared" si="3"/>
        <v>0.024398148148148155</v>
      </c>
    </row>
    <row r="90" spans="1:8" ht="12.75">
      <c r="A90" s="5">
        <v>83</v>
      </c>
      <c r="B90" s="92" t="s">
        <v>553</v>
      </c>
      <c r="C90" s="150" t="s">
        <v>20</v>
      </c>
      <c r="D90" s="248">
        <v>1988</v>
      </c>
      <c r="E90" s="51">
        <v>0.10072916666666666</v>
      </c>
      <c r="F90" s="48">
        <f t="shared" si="5"/>
        <v>75.53717109042857</v>
      </c>
      <c r="G90" s="21">
        <f t="shared" si="4"/>
        <v>100.53717109042857</v>
      </c>
      <c r="H90" s="36">
        <f t="shared" si="3"/>
        <v>0.024641203703703707</v>
      </c>
    </row>
    <row r="91" spans="1:8" ht="12.75">
      <c r="A91" s="5">
        <v>84</v>
      </c>
      <c r="B91" s="18" t="s">
        <v>52</v>
      </c>
      <c r="C91" s="149" t="s">
        <v>48</v>
      </c>
      <c r="D91" s="247">
        <v>1979</v>
      </c>
      <c r="E91" s="51">
        <v>0.10265046296296297</v>
      </c>
      <c r="F91" s="48">
        <f t="shared" si="5"/>
        <v>74.1233509978577</v>
      </c>
      <c r="G91" s="21">
        <f t="shared" si="4"/>
        <v>99.1233509978577</v>
      </c>
      <c r="H91" s="36">
        <f t="shared" si="3"/>
        <v>0.026562500000000017</v>
      </c>
    </row>
    <row r="92" spans="1:8" ht="12.75">
      <c r="A92" s="5">
        <v>85</v>
      </c>
      <c r="B92" s="18" t="s">
        <v>175</v>
      </c>
      <c r="C92" s="149" t="s">
        <v>10</v>
      </c>
      <c r="D92" s="247">
        <v>1981</v>
      </c>
      <c r="E92" s="51">
        <v>0.1032175925925926</v>
      </c>
      <c r="F92" s="48">
        <f t="shared" si="5"/>
        <v>73.7160798385288</v>
      </c>
      <c r="G92" s="21">
        <f t="shared" si="4"/>
        <v>98.7160798385288</v>
      </c>
      <c r="H92" s="36">
        <f t="shared" si="3"/>
        <v>0.027129629629629642</v>
      </c>
    </row>
    <row r="93" spans="1:8" ht="12.75">
      <c r="A93" s="5">
        <v>86</v>
      </c>
      <c r="B93" s="18" t="s">
        <v>347</v>
      </c>
      <c r="C93" s="149" t="s">
        <v>38</v>
      </c>
      <c r="D93" s="247">
        <v>1965</v>
      </c>
      <c r="E93" s="51">
        <v>0.10427083333333333</v>
      </c>
      <c r="F93" s="48">
        <f t="shared" si="5"/>
        <v>72.97147297147298</v>
      </c>
      <c r="G93" s="21">
        <f t="shared" si="4"/>
        <v>97.97147297147298</v>
      </c>
      <c r="H93" s="36">
        <f t="shared" si="3"/>
        <v>0.028182870370370372</v>
      </c>
    </row>
    <row r="94" spans="1:8" ht="12.75">
      <c r="A94" s="5">
        <v>87</v>
      </c>
      <c r="B94" s="92" t="s">
        <v>127</v>
      </c>
      <c r="C94" s="150" t="s">
        <v>20</v>
      </c>
      <c r="D94" s="248">
        <v>1984</v>
      </c>
      <c r="E94" s="51">
        <v>0.10450231481481481</v>
      </c>
      <c r="F94" s="48">
        <f t="shared" si="5"/>
        <v>72.80983497618784</v>
      </c>
      <c r="G94" s="21">
        <f t="shared" si="4"/>
        <v>97.80983497618784</v>
      </c>
      <c r="H94" s="36">
        <f t="shared" si="3"/>
        <v>0.028414351851851857</v>
      </c>
    </row>
    <row r="95" spans="1:8" ht="12.75">
      <c r="A95" s="5">
        <v>88</v>
      </c>
      <c r="B95" s="18" t="s">
        <v>134</v>
      </c>
      <c r="C95" s="149" t="s">
        <v>20</v>
      </c>
      <c r="D95" s="247">
        <v>1978</v>
      </c>
      <c r="E95" s="51">
        <v>0.10489583333333334</v>
      </c>
      <c r="F95" s="48">
        <f t="shared" si="5"/>
        <v>72.53668763102723</v>
      </c>
      <c r="G95" s="21">
        <f t="shared" si="4"/>
        <v>97.53668763102723</v>
      </c>
      <c r="H95" s="36">
        <f t="shared" si="3"/>
        <v>0.028807870370370386</v>
      </c>
    </row>
    <row r="96" spans="1:8" ht="12.75">
      <c r="A96" s="5">
        <v>89</v>
      </c>
      <c r="B96" s="18" t="s">
        <v>183</v>
      </c>
      <c r="C96" s="149" t="s">
        <v>10</v>
      </c>
      <c r="D96" s="247">
        <v>1950</v>
      </c>
      <c r="E96" s="51">
        <v>0.1053125</v>
      </c>
      <c r="F96" s="48">
        <f t="shared" si="5"/>
        <v>72.24969776898558</v>
      </c>
      <c r="G96" s="21">
        <f t="shared" si="4"/>
        <v>97.24969776898558</v>
      </c>
      <c r="H96" s="36">
        <f aca="true" t="shared" si="6" ref="H96:H115">E96-E$8</f>
        <v>0.02922453703703705</v>
      </c>
    </row>
    <row r="97" spans="1:8" ht="12.75">
      <c r="A97" s="5">
        <v>90</v>
      </c>
      <c r="B97" s="94" t="s">
        <v>227</v>
      </c>
      <c r="C97" s="151" t="s">
        <v>320</v>
      </c>
      <c r="D97" s="249">
        <v>1988</v>
      </c>
      <c r="E97" s="51">
        <v>0.10643518518518519</v>
      </c>
      <c r="F97" s="48">
        <f t="shared" si="5"/>
        <v>71.48760330578511</v>
      </c>
      <c r="G97" s="21">
        <f t="shared" si="4"/>
        <v>96.48760330578511</v>
      </c>
      <c r="H97" s="36">
        <f t="shared" si="6"/>
        <v>0.030347222222222234</v>
      </c>
    </row>
    <row r="98" spans="1:8" ht="12.75">
      <c r="A98" s="5">
        <v>91</v>
      </c>
      <c r="B98" s="18" t="s">
        <v>288</v>
      </c>
      <c r="C98" s="149" t="s">
        <v>445</v>
      </c>
      <c r="D98" s="247">
        <v>1947</v>
      </c>
      <c r="E98" s="51">
        <v>0.1070949074074074</v>
      </c>
      <c r="F98" s="48">
        <f t="shared" si="5"/>
        <v>71.04722792607802</v>
      </c>
      <c r="G98" s="21">
        <f t="shared" si="4"/>
        <v>96.04722792607802</v>
      </c>
      <c r="H98" s="36">
        <f t="shared" si="6"/>
        <v>0.031006944444444448</v>
      </c>
    </row>
    <row r="99" spans="1:8" ht="12.75">
      <c r="A99" s="5">
        <v>92</v>
      </c>
      <c r="B99" s="92" t="s">
        <v>100</v>
      </c>
      <c r="C99" s="150" t="s">
        <v>99</v>
      </c>
      <c r="D99" s="248">
        <v>1954</v>
      </c>
      <c r="E99" s="51">
        <v>0.10738425925925926</v>
      </c>
      <c r="F99" s="48">
        <f t="shared" si="5"/>
        <v>70.8557878853201</v>
      </c>
      <c r="G99" s="21">
        <f t="shared" si="4"/>
        <v>95.8557878853201</v>
      </c>
      <c r="H99" s="36">
        <f t="shared" si="6"/>
        <v>0.03129629629629631</v>
      </c>
    </row>
    <row r="100" spans="1:8" ht="12.75">
      <c r="A100" s="5">
        <v>93</v>
      </c>
      <c r="B100" s="94" t="s">
        <v>290</v>
      </c>
      <c r="C100" s="151" t="s">
        <v>291</v>
      </c>
      <c r="D100" s="249">
        <v>1974</v>
      </c>
      <c r="E100" s="51">
        <v>0.10788194444444445</v>
      </c>
      <c r="F100" s="48">
        <f t="shared" si="5"/>
        <v>70.52891320673747</v>
      </c>
      <c r="G100" s="21">
        <f t="shared" si="4"/>
        <v>95.52891320673747</v>
      </c>
      <c r="H100" s="36">
        <f t="shared" si="6"/>
        <v>0.03179398148148149</v>
      </c>
    </row>
    <row r="101" spans="1:8" ht="12.75">
      <c r="A101" s="5">
        <v>94</v>
      </c>
      <c r="B101" s="94" t="s">
        <v>276</v>
      </c>
      <c r="C101" s="151" t="s">
        <v>277</v>
      </c>
      <c r="D101" s="249">
        <v>1962</v>
      </c>
      <c r="E101" s="51">
        <v>0.10788194444444445</v>
      </c>
      <c r="F101" s="48">
        <f t="shared" si="5"/>
        <v>70.52891320673747</v>
      </c>
      <c r="G101" s="21">
        <f t="shared" si="4"/>
        <v>95.52891320673747</v>
      </c>
      <c r="H101" s="36">
        <f t="shared" si="6"/>
        <v>0.03179398148148149</v>
      </c>
    </row>
    <row r="102" spans="1:8" ht="12.75">
      <c r="A102" s="5">
        <v>95</v>
      </c>
      <c r="B102" s="18" t="s">
        <v>75</v>
      </c>
      <c r="C102" s="149" t="s">
        <v>32</v>
      </c>
      <c r="D102" s="247">
        <v>1988</v>
      </c>
      <c r="E102" s="51">
        <v>0.10907407407407409</v>
      </c>
      <c r="F102" s="48">
        <f t="shared" si="5"/>
        <v>69.75806451612901</v>
      </c>
      <c r="G102" s="21">
        <f t="shared" si="4"/>
        <v>94.75806451612901</v>
      </c>
      <c r="H102" s="36">
        <f t="shared" si="6"/>
        <v>0.03298611111111113</v>
      </c>
    </row>
    <row r="103" spans="1:8" ht="12.75">
      <c r="A103" s="5">
        <v>96</v>
      </c>
      <c r="B103" s="92" t="s">
        <v>348</v>
      </c>
      <c r="C103" s="150" t="s">
        <v>48</v>
      </c>
      <c r="D103" s="248">
        <v>1958</v>
      </c>
      <c r="E103" s="51">
        <v>0.11096064814814814</v>
      </c>
      <c r="F103" s="48">
        <f t="shared" si="5"/>
        <v>68.5720246166684</v>
      </c>
      <c r="G103" s="21">
        <f t="shared" si="4"/>
        <v>93.5720246166684</v>
      </c>
      <c r="H103" s="36">
        <f t="shared" si="6"/>
        <v>0.03487268518518519</v>
      </c>
    </row>
    <row r="104" spans="1:8" ht="12.75">
      <c r="A104" s="5">
        <v>97</v>
      </c>
      <c r="B104" s="92" t="s">
        <v>554</v>
      </c>
      <c r="C104" s="150" t="s">
        <v>36</v>
      </c>
      <c r="D104" s="248">
        <v>1976</v>
      </c>
      <c r="E104" s="51">
        <v>0.11128472222222223</v>
      </c>
      <c r="F104" s="48">
        <f t="shared" si="5"/>
        <v>68.37233489339573</v>
      </c>
      <c r="G104" s="21">
        <f t="shared" si="4"/>
        <v>93.37233489339573</v>
      </c>
      <c r="H104" s="36">
        <f t="shared" si="6"/>
        <v>0.035196759259259275</v>
      </c>
    </row>
    <row r="105" spans="1:8" ht="12.75">
      <c r="A105" s="5">
        <v>98</v>
      </c>
      <c r="B105" s="92" t="s">
        <v>98</v>
      </c>
      <c r="C105" s="150" t="s">
        <v>44</v>
      </c>
      <c r="D105" s="248">
        <v>1944</v>
      </c>
      <c r="E105" s="51">
        <v>0.11142361111111111</v>
      </c>
      <c r="F105" s="48">
        <f t="shared" si="5"/>
        <v>68.28710917212007</v>
      </c>
      <c r="G105" s="21">
        <f t="shared" si="4"/>
        <v>93.28710917212007</v>
      </c>
      <c r="H105" s="36">
        <f t="shared" si="6"/>
        <v>0.03533564814814816</v>
      </c>
    </row>
    <row r="106" spans="1:8" ht="12.75">
      <c r="A106" s="5">
        <v>99</v>
      </c>
      <c r="B106" s="92" t="s">
        <v>555</v>
      </c>
      <c r="C106" s="150" t="s">
        <v>91</v>
      </c>
      <c r="D106" s="248">
        <v>1980</v>
      </c>
      <c r="E106" s="51">
        <v>0.1121875</v>
      </c>
      <c r="F106" s="48">
        <f t="shared" si="5"/>
        <v>67.82213968843494</v>
      </c>
      <c r="G106" s="21">
        <f t="shared" si="4"/>
        <v>92.82213968843494</v>
      </c>
      <c r="H106" s="36">
        <f t="shared" si="6"/>
        <v>0.03609953703703704</v>
      </c>
    </row>
    <row r="107" spans="1:8" ht="12.75">
      <c r="A107" s="5">
        <v>100</v>
      </c>
      <c r="B107" s="94" t="s">
        <v>137</v>
      </c>
      <c r="C107" s="151" t="s">
        <v>65</v>
      </c>
      <c r="D107" s="249">
        <v>1973</v>
      </c>
      <c r="E107" s="51">
        <v>0.11243055555555555</v>
      </c>
      <c r="F107" s="48">
        <f t="shared" si="5"/>
        <v>67.67551986823142</v>
      </c>
      <c r="G107" s="21">
        <f t="shared" si="4"/>
        <v>92.67551986823142</v>
      </c>
      <c r="H107" s="36">
        <f t="shared" si="6"/>
        <v>0.03634259259259259</v>
      </c>
    </row>
    <row r="108" spans="1:8" ht="12.75">
      <c r="A108" s="5">
        <v>101</v>
      </c>
      <c r="B108" s="94" t="s">
        <v>101</v>
      </c>
      <c r="C108" s="151" t="s">
        <v>102</v>
      </c>
      <c r="D108" s="249">
        <v>1989</v>
      </c>
      <c r="E108" s="51">
        <v>0.11248842592592594</v>
      </c>
      <c r="F108" s="48">
        <f t="shared" si="5"/>
        <v>67.64070377610864</v>
      </c>
      <c r="G108" s="21">
        <f t="shared" si="4"/>
        <v>92.64070377610864</v>
      </c>
      <c r="H108" s="36">
        <f t="shared" si="6"/>
        <v>0.03640046296296298</v>
      </c>
    </row>
    <row r="109" spans="1:8" ht="12.75">
      <c r="A109" s="5">
        <v>102</v>
      </c>
      <c r="B109" s="94" t="s">
        <v>226</v>
      </c>
      <c r="C109" s="151" t="s">
        <v>120</v>
      </c>
      <c r="D109" s="249">
        <v>1968</v>
      </c>
      <c r="E109" s="51">
        <v>0.1132523148148148</v>
      </c>
      <c r="F109" s="48">
        <f t="shared" si="5"/>
        <v>67.18446601941747</v>
      </c>
      <c r="G109" s="21">
        <f t="shared" si="4"/>
        <v>92.18446601941747</v>
      </c>
      <c r="H109" s="36">
        <f t="shared" si="6"/>
        <v>0.03716435185185185</v>
      </c>
    </row>
    <row r="110" spans="1:8" ht="12.75">
      <c r="A110" s="5">
        <v>103</v>
      </c>
      <c r="B110" s="92" t="s">
        <v>184</v>
      </c>
      <c r="C110" s="150" t="s">
        <v>14</v>
      </c>
      <c r="D110" s="248">
        <v>1960</v>
      </c>
      <c r="E110" s="51">
        <v>0.11336805555555556</v>
      </c>
      <c r="F110" s="48">
        <f t="shared" si="5"/>
        <v>67.11587544665645</v>
      </c>
      <c r="G110" s="21">
        <f t="shared" si="4"/>
        <v>92.11587544665645</v>
      </c>
      <c r="H110" s="36">
        <f t="shared" si="6"/>
        <v>0.0372800925925926</v>
      </c>
    </row>
    <row r="111" spans="1:8" ht="12.75">
      <c r="A111" s="5">
        <v>104</v>
      </c>
      <c r="B111" s="18" t="s">
        <v>283</v>
      </c>
      <c r="C111" s="149" t="s">
        <v>280</v>
      </c>
      <c r="D111" s="247">
        <v>1967</v>
      </c>
      <c r="E111" s="51">
        <v>0.1140625</v>
      </c>
      <c r="F111" s="48">
        <f t="shared" si="5"/>
        <v>66.70725520040588</v>
      </c>
      <c r="G111" s="21">
        <f t="shared" si="4"/>
        <v>91.70725520040588</v>
      </c>
      <c r="H111" s="36">
        <f t="shared" si="6"/>
        <v>0.03797453703703704</v>
      </c>
    </row>
    <row r="112" spans="1:8" ht="12.75">
      <c r="A112" s="5">
        <v>105</v>
      </c>
      <c r="B112" s="92" t="s">
        <v>30</v>
      </c>
      <c r="C112" s="150" t="s">
        <v>17</v>
      </c>
      <c r="D112" s="248">
        <v>1959</v>
      </c>
      <c r="E112" s="51">
        <v>0.11436342592592592</v>
      </c>
      <c r="F112" s="48">
        <f t="shared" si="5"/>
        <v>66.53172755793946</v>
      </c>
      <c r="G112" s="21">
        <f t="shared" si="4"/>
        <v>91.53172755793946</v>
      </c>
      <c r="H112" s="36">
        <f t="shared" si="6"/>
        <v>0.03827546296296297</v>
      </c>
    </row>
    <row r="113" spans="1:8" ht="12.75">
      <c r="A113" s="5">
        <v>106</v>
      </c>
      <c r="B113" s="92" t="s">
        <v>469</v>
      </c>
      <c r="C113" s="150" t="s">
        <v>470</v>
      </c>
      <c r="D113" s="248">
        <v>1992</v>
      </c>
      <c r="E113" s="51">
        <v>0.11489583333333335</v>
      </c>
      <c r="F113" s="48">
        <f t="shared" si="5"/>
        <v>66.22343104664046</v>
      </c>
      <c r="G113" s="21">
        <f t="shared" si="4"/>
        <v>91.22343104664046</v>
      </c>
      <c r="H113" s="36">
        <f t="shared" si="6"/>
        <v>0.038807870370370395</v>
      </c>
    </row>
    <row r="114" spans="1:8" ht="12.75">
      <c r="A114" s="5">
        <v>107</v>
      </c>
      <c r="B114" s="92" t="s">
        <v>55</v>
      </c>
      <c r="C114" s="150" t="s">
        <v>18</v>
      </c>
      <c r="D114" s="248">
        <v>1942</v>
      </c>
      <c r="E114" s="51">
        <v>0.11502314814814814</v>
      </c>
      <c r="F114" s="48">
        <f t="shared" si="5"/>
        <v>66.15013081102838</v>
      </c>
      <c r="G114" s="21">
        <f t="shared" si="4"/>
        <v>91.15013081102838</v>
      </c>
      <c r="H114" s="36">
        <f t="shared" si="6"/>
        <v>0.038935185185185184</v>
      </c>
    </row>
    <row r="115" spans="1:8" ht="12.75">
      <c r="A115" s="5">
        <v>108</v>
      </c>
      <c r="B115" s="92" t="s">
        <v>131</v>
      </c>
      <c r="C115" s="150" t="s">
        <v>20</v>
      </c>
      <c r="D115" s="248">
        <v>1991</v>
      </c>
      <c r="E115" s="51">
        <v>0.11533564814814816</v>
      </c>
      <c r="F115" s="48">
        <f t="shared" si="5"/>
        <v>65.97089814350224</v>
      </c>
      <c r="G115" s="21">
        <f t="shared" si="4"/>
        <v>90.97089814350224</v>
      </c>
      <c r="H115" s="36">
        <f t="shared" si="6"/>
        <v>0.039247685185185205</v>
      </c>
    </row>
    <row r="116" spans="1:8" ht="12.75">
      <c r="A116" s="5">
        <v>109</v>
      </c>
      <c r="B116" s="92" t="s">
        <v>455</v>
      </c>
      <c r="C116" s="150" t="s">
        <v>418</v>
      </c>
      <c r="D116" s="248">
        <v>1954</v>
      </c>
      <c r="E116" s="51">
        <v>0.1248611111111111</v>
      </c>
      <c r="F116" s="48">
        <f t="shared" si="5"/>
        <v>60.938079347423056</v>
      </c>
      <c r="G116" s="21">
        <f t="shared" si="4"/>
        <v>85.93807934742306</v>
      </c>
      <c r="H116" s="36">
        <f>E116-E$8</f>
        <v>0.04877314814814815</v>
      </c>
    </row>
    <row r="117" spans="1:8" ht="12.75">
      <c r="A117" s="5">
        <v>110</v>
      </c>
      <c r="B117" s="92" t="s">
        <v>235</v>
      </c>
      <c r="C117" s="150" t="s">
        <v>13</v>
      </c>
      <c r="D117" s="248">
        <v>1948</v>
      </c>
      <c r="E117" s="51">
        <v>0.12596064814814814</v>
      </c>
      <c r="F117" s="48">
        <f t="shared" si="5"/>
        <v>60.406138013415415</v>
      </c>
      <c r="G117" s="21">
        <f t="shared" si="4"/>
        <v>85.40613801341541</v>
      </c>
      <c r="H117" s="36">
        <f>E117-E$8</f>
        <v>0.04987268518518519</v>
      </c>
    </row>
    <row r="118" spans="1:8" ht="12.75">
      <c r="A118" s="5">
        <v>111</v>
      </c>
      <c r="B118" s="94" t="s">
        <v>73</v>
      </c>
      <c r="C118" s="151" t="s">
        <v>278</v>
      </c>
      <c r="D118" s="249">
        <v>1967</v>
      </c>
      <c r="E118" s="51">
        <v>0.1273263888888889</v>
      </c>
      <c r="F118" s="48">
        <f t="shared" si="5"/>
        <v>59.75820379965457</v>
      </c>
      <c r="G118" s="21">
        <f t="shared" si="4"/>
        <v>84.75820379965457</v>
      </c>
      <c r="H118" s="36">
        <f>E118-E$8</f>
        <v>0.05123842592592594</v>
      </c>
    </row>
    <row r="119" spans="1:8" ht="12.75">
      <c r="A119" s="5">
        <v>112</v>
      </c>
      <c r="B119" s="92" t="s">
        <v>175</v>
      </c>
      <c r="C119" s="150" t="s">
        <v>245</v>
      </c>
      <c r="D119" s="248">
        <v>1988</v>
      </c>
      <c r="E119" s="51"/>
      <c r="F119" s="274" t="s">
        <v>253</v>
      </c>
      <c r="G119" s="275"/>
      <c r="H119" s="276"/>
    </row>
    <row r="120" spans="1:8" ht="12.75">
      <c r="A120" s="5">
        <v>113</v>
      </c>
      <c r="B120" s="92" t="s">
        <v>556</v>
      </c>
      <c r="C120" s="150" t="s">
        <v>12</v>
      </c>
      <c r="D120" s="248">
        <v>1974</v>
      </c>
      <c r="E120" s="51"/>
      <c r="F120" s="274" t="s">
        <v>253</v>
      </c>
      <c r="G120" s="275"/>
      <c r="H120" s="276"/>
    </row>
    <row r="121" spans="1:8" ht="12.75">
      <c r="A121" s="5">
        <v>114</v>
      </c>
      <c r="B121" s="92" t="s">
        <v>557</v>
      </c>
      <c r="C121" s="150" t="s">
        <v>13</v>
      </c>
      <c r="D121" s="248">
        <v>1988</v>
      </c>
      <c r="E121" s="51"/>
      <c r="F121" s="274" t="s">
        <v>253</v>
      </c>
      <c r="G121" s="275"/>
      <c r="H121" s="276"/>
    </row>
    <row r="122" spans="1:8" ht="12.75">
      <c r="A122" s="5">
        <v>115</v>
      </c>
      <c r="B122" s="92" t="s">
        <v>286</v>
      </c>
      <c r="C122" s="150" t="s">
        <v>13</v>
      </c>
      <c r="D122" s="248">
        <v>1982</v>
      </c>
      <c r="E122" s="51"/>
      <c r="F122" s="274" t="s">
        <v>253</v>
      </c>
      <c r="G122" s="275"/>
      <c r="H122" s="276"/>
    </row>
    <row r="123" spans="1:8" ht="12.75">
      <c r="A123" s="5">
        <v>116</v>
      </c>
      <c r="B123" s="18" t="s">
        <v>558</v>
      </c>
      <c r="C123" s="149" t="s">
        <v>521</v>
      </c>
      <c r="D123" s="247">
        <v>1966</v>
      </c>
      <c r="E123" s="51"/>
      <c r="F123" s="274" t="s">
        <v>253</v>
      </c>
      <c r="G123" s="275"/>
      <c r="H123" s="276"/>
    </row>
    <row r="124" spans="1:8" ht="12.75">
      <c r="A124" s="5">
        <v>117</v>
      </c>
      <c r="B124" s="94" t="s">
        <v>559</v>
      </c>
      <c r="C124" s="151" t="s">
        <v>120</v>
      </c>
      <c r="D124" s="249">
        <v>1974</v>
      </c>
      <c r="E124" s="51"/>
      <c r="F124" s="274" t="s">
        <v>561</v>
      </c>
      <c r="G124" s="275"/>
      <c r="H124" s="276"/>
    </row>
    <row r="125" spans="1:8" ht="12.75">
      <c r="A125" s="5">
        <v>118</v>
      </c>
      <c r="B125" s="92" t="s">
        <v>560</v>
      </c>
      <c r="C125" s="150" t="s">
        <v>437</v>
      </c>
      <c r="D125" s="248">
        <v>1976</v>
      </c>
      <c r="E125" s="51"/>
      <c r="F125" s="274" t="s">
        <v>253</v>
      </c>
      <c r="G125" s="275"/>
      <c r="H125" s="276"/>
    </row>
  </sheetData>
  <mergeCells count="16">
    <mergeCell ref="F125:H125"/>
    <mergeCell ref="A1:H1"/>
    <mergeCell ref="A2:E2"/>
    <mergeCell ref="G2:H3"/>
    <mergeCell ref="A5:B5"/>
    <mergeCell ref="A4:B4"/>
    <mergeCell ref="E3:E4"/>
    <mergeCell ref="A3:B3"/>
    <mergeCell ref="C5:G5"/>
    <mergeCell ref="A6:B6"/>
    <mergeCell ref="F123:H123"/>
    <mergeCell ref="F124:H124"/>
    <mergeCell ref="F119:H119"/>
    <mergeCell ref="F120:H120"/>
    <mergeCell ref="F121:H121"/>
    <mergeCell ref="F122:H122"/>
  </mergeCells>
  <printOptions horizontalCentered="1"/>
  <pageMargins left="0.5905511811023623" right="0.5905511811023623" top="0.5905511811023623" bottom="0.7086614173228347" header="0.5118110236220472" footer="0.5118110236220472"/>
  <pageSetup horizontalDpi="600" verticalDpi="600" orientation="portrait" paperSize="9" r:id="rId1"/>
  <headerFooter alignWithMargins="0">
    <oddFooter>&amp;L&amp;"Arial CE,Tučné"&amp;8http://zrliga.zrnet.cz&amp;C&amp;"Arial CE,Tučné"&amp;8 5. ročník ŽĎÁRSKÉ LIGY MISTRŮ&amp;R&amp;"Arial CE,Tučné"&amp;8&amp;D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98"/>
  <sheetViews>
    <sheetView workbookViewId="0" topLeftCell="A1">
      <selection activeCell="A1" sqref="A1:N1"/>
    </sheetView>
  </sheetViews>
  <sheetFormatPr defaultColWidth="9.00390625" defaultRowHeight="12.75"/>
  <cols>
    <col min="1" max="1" width="3.625" style="0" bestFit="1" customWidth="1"/>
    <col min="2" max="2" width="11.75390625" style="0" bestFit="1" customWidth="1"/>
    <col min="3" max="3" width="9.375" style="0" bestFit="1" customWidth="1"/>
    <col min="4" max="4" width="4.875" style="0" hidden="1" customWidth="1"/>
    <col min="5" max="5" width="11.125" style="0" hidden="1" customWidth="1"/>
    <col min="6" max="6" width="7.25390625" style="0" hidden="1" customWidth="1"/>
    <col min="7" max="7" width="9.625" style="0" hidden="1" customWidth="1"/>
    <col min="8" max="8" width="5.125" style="38" hidden="1" customWidth="1"/>
    <col min="9" max="10" width="0" style="0" hidden="1" customWidth="1"/>
    <col min="11" max="11" width="6.875" style="38" customWidth="1"/>
    <col min="12" max="12" width="10.625" style="0" bestFit="1" customWidth="1"/>
    <col min="14" max="14" width="14.625" style="202" bestFit="1" customWidth="1"/>
  </cols>
  <sheetData>
    <row r="1" spans="1:14" ht="24.75" customHeight="1">
      <c r="A1" s="327" t="s">
        <v>330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</row>
    <row r="2" spans="1:13" ht="12.75">
      <c r="A2" s="328" t="s">
        <v>0</v>
      </c>
      <c r="B2" s="328"/>
      <c r="C2" s="23" t="s">
        <v>354</v>
      </c>
      <c r="D2" s="23"/>
      <c r="E2" s="23"/>
      <c r="F2" s="3">
        <v>20</v>
      </c>
      <c r="G2" s="334"/>
      <c r="H2" s="334"/>
      <c r="M2" s="98" t="s">
        <v>31</v>
      </c>
    </row>
    <row r="3" spans="1:13" ht="12.75">
      <c r="A3" s="328" t="s">
        <v>1</v>
      </c>
      <c r="B3" s="328"/>
      <c r="C3" s="99" t="s">
        <v>569</v>
      </c>
      <c r="D3" s="23"/>
      <c r="E3" s="23"/>
      <c r="F3" s="334"/>
      <c r="G3" s="334"/>
      <c r="H3" s="334"/>
      <c r="M3" s="98">
        <v>3</v>
      </c>
    </row>
    <row r="4" spans="1:8" ht="12.75">
      <c r="A4" s="328" t="s">
        <v>3</v>
      </c>
      <c r="B4" s="328"/>
      <c r="C4" s="8">
        <f>COUNTA(B6:B115)</f>
        <v>93</v>
      </c>
      <c r="D4" s="8"/>
      <c r="E4" s="30"/>
      <c r="F4" s="334"/>
      <c r="G4" s="334"/>
      <c r="H4" s="334"/>
    </row>
    <row r="5" spans="1:14" s="206" customFormat="1" ht="11.25">
      <c r="A5" s="4" t="s">
        <v>4</v>
      </c>
      <c r="B5" s="4" t="s">
        <v>6</v>
      </c>
      <c r="C5" s="4" t="s">
        <v>5</v>
      </c>
      <c r="D5" s="4" t="s">
        <v>185</v>
      </c>
      <c r="E5" s="4" t="s">
        <v>186</v>
      </c>
      <c r="F5" s="4" t="s">
        <v>187</v>
      </c>
      <c r="G5" s="4" t="s">
        <v>189</v>
      </c>
      <c r="H5" s="4" t="s">
        <v>188</v>
      </c>
      <c r="I5" s="4" t="s">
        <v>254</v>
      </c>
      <c r="J5" s="4" t="s">
        <v>255</v>
      </c>
      <c r="K5" s="250" t="s">
        <v>571</v>
      </c>
      <c r="L5" s="126" t="s">
        <v>60</v>
      </c>
      <c r="M5" s="4" t="s">
        <v>166</v>
      </c>
      <c r="N5" s="4" t="s">
        <v>70</v>
      </c>
    </row>
    <row r="6" spans="1:14" ht="12.75">
      <c r="A6" s="5">
        <v>1</v>
      </c>
      <c r="B6" s="239" t="s">
        <v>145</v>
      </c>
      <c r="C6" s="93" t="s">
        <v>10</v>
      </c>
      <c r="D6" s="37">
        <v>10.66</v>
      </c>
      <c r="E6" s="37">
        <v>12.66</v>
      </c>
      <c r="F6" s="37">
        <v>9</v>
      </c>
      <c r="G6" s="37">
        <v>11.19</v>
      </c>
      <c r="H6" s="37">
        <v>13.5</v>
      </c>
      <c r="I6" s="37">
        <v>9.81</v>
      </c>
      <c r="J6" s="37">
        <v>2.83</v>
      </c>
      <c r="K6" s="251">
        <v>1979</v>
      </c>
      <c r="L6" s="21">
        <f>SUM(KOULECelkem!D4:J4)</f>
        <v>75.1</v>
      </c>
      <c r="M6" s="167">
        <v>100</v>
      </c>
      <c r="N6" s="203">
        <f>M6+M$3</f>
        <v>103</v>
      </c>
    </row>
    <row r="7" spans="1:14" ht="12.75">
      <c r="A7" s="5">
        <v>2</v>
      </c>
      <c r="B7" s="239" t="s">
        <v>568</v>
      </c>
      <c r="C7" s="93" t="s">
        <v>15</v>
      </c>
      <c r="D7" s="37">
        <v>9.11</v>
      </c>
      <c r="E7" s="37">
        <v>9.95</v>
      </c>
      <c r="F7" s="37">
        <v>7.33</v>
      </c>
      <c r="G7" s="37">
        <v>10.4</v>
      </c>
      <c r="H7" s="37">
        <v>10.58</v>
      </c>
      <c r="I7" s="37">
        <v>7.2</v>
      </c>
      <c r="J7" s="37">
        <v>2.32</v>
      </c>
      <c r="K7" s="251">
        <v>1961</v>
      </c>
      <c r="L7" s="21">
        <f>SUM(KOULECelkem!D5:J5)</f>
        <v>56.470000000000006</v>
      </c>
      <c r="M7" s="167">
        <f>(L7/L$6)*100</f>
        <v>75.19307589880161</v>
      </c>
      <c r="N7" s="203">
        <f aca="true" t="shared" si="0" ref="N7:N70">M7+M$3</f>
        <v>78.19307589880161</v>
      </c>
    </row>
    <row r="8" spans="1:14" ht="12.75">
      <c r="A8" s="5">
        <v>3</v>
      </c>
      <c r="B8" s="239" t="s">
        <v>79</v>
      </c>
      <c r="C8" s="93" t="s">
        <v>10</v>
      </c>
      <c r="D8" s="37">
        <v>9.42</v>
      </c>
      <c r="E8" s="37">
        <v>7.91</v>
      </c>
      <c r="F8" s="37">
        <v>7.01</v>
      </c>
      <c r="G8" s="37">
        <v>8.03</v>
      </c>
      <c r="H8" s="37">
        <v>9.28</v>
      </c>
      <c r="I8" s="37">
        <v>8.38</v>
      </c>
      <c r="J8" s="37">
        <v>2.89</v>
      </c>
      <c r="K8" s="251">
        <v>1980</v>
      </c>
      <c r="L8" s="21">
        <f>SUM(KOULECelkem!D6:J6)</f>
        <v>51.25000000000001</v>
      </c>
      <c r="M8" s="167">
        <f aca="true" t="shared" si="1" ref="M8:M71">(L8/L$6)*100</f>
        <v>68.24234354194408</v>
      </c>
      <c r="N8" s="203">
        <f t="shared" si="0"/>
        <v>71.24234354194408</v>
      </c>
    </row>
    <row r="9" spans="1:14" ht="12.75">
      <c r="A9" s="5">
        <v>4</v>
      </c>
      <c r="B9" s="239" t="s">
        <v>257</v>
      </c>
      <c r="C9" s="93" t="s">
        <v>28</v>
      </c>
      <c r="D9" s="37">
        <v>9.25</v>
      </c>
      <c r="E9" s="37">
        <v>8.28</v>
      </c>
      <c r="F9" s="37">
        <v>6.25</v>
      </c>
      <c r="G9" s="37">
        <v>9.09</v>
      </c>
      <c r="H9" s="37">
        <v>9.05</v>
      </c>
      <c r="I9" s="37">
        <v>7.42</v>
      </c>
      <c r="J9" s="37">
        <v>3.05</v>
      </c>
      <c r="K9" s="251">
        <v>1980</v>
      </c>
      <c r="L9" s="21">
        <f>SUM(KOULECelkem!D7:J7)</f>
        <v>50.29</v>
      </c>
      <c r="M9" s="167">
        <f t="shared" si="1"/>
        <v>66.96404793608522</v>
      </c>
      <c r="N9" s="203">
        <f t="shared" si="0"/>
        <v>69.96404793608522</v>
      </c>
    </row>
    <row r="10" spans="1:14" ht="12.75">
      <c r="A10" s="5">
        <v>5</v>
      </c>
      <c r="B10" s="239" t="s">
        <v>64</v>
      </c>
      <c r="C10" s="93" t="s">
        <v>43</v>
      </c>
      <c r="D10" s="37">
        <v>9</v>
      </c>
      <c r="E10" s="37">
        <v>7.76</v>
      </c>
      <c r="F10" s="37">
        <v>6.18</v>
      </c>
      <c r="G10" s="37">
        <v>8.6</v>
      </c>
      <c r="H10" s="37">
        <v>8.35</v>
      </c>
      <c r="I10" s="37">
        <v>7.23</v>
      </c>
      <c r="J10" s="37">
        <v>3.58</v>
      </c>
      <c r="K10" s="251">
        <v>1973</v>
      </c>
      <c r="L10" s="21">
        <f>SUM(KOULECelkem!D8:J8)</f>
        <v>49.919999999999995</v>
      </c>
      <c r="M10" s="167">
        <f t="shared" si="1"/>
        <v>66.47137150466045</v>
      </c>
      <c r="N10" s="203">
        <f t="shared" si="0"/>
        <v>69.47137150466045</v>
      </c>
    </row>
    <row r="11" spans="1:14" ht="12.75">
      <c r="A11" s="5">
        <v>6</v>
      </c>
      <c r="B11" s="239" t="s">
        <v>134</v>
      </c>
      <c r="C11" s="93" t="s">
        <v>20</v>
      </c>
      <c r="D11" s="37">
        <v>9.33</v>
      </c>
      <c r="E11" s="37">
        <v>7</v>
      </c>
      <c r="F11" s="37">
        <v>7.27</v>
      </c>
      <c r="G11" s="37">
        <v>8.14</v>
      </c>
      <c r="H11" s="37">
        <v>8.67</v>
      </c>
      <c r="I11" s="37">
        <v>7.18</v>
      </c>
      <c r="J11" s="37">
        <v>2.63</v>
      </c>
      <c r="K11" s="251">
        <v>1978</v>
      </c>
      <c r="L11" s="21">
        <f>SUM(KOULECelkem!D9:J9)</f>
        <v>49.54</v>
      </c>
      <c r="M11" s="167">
        <f t="shared" si="1"/>
        <v>65.96537949400799</v>
      </c>
      <c r="N11" s="203">
        <f t="shared" si="0"/>
        <v>68.96537949400799</v>
      </c>
    </row>
    <row r="12" spans="1:14" ht="12.75">
      <c r="A12" s="5">
        <v>7</v>
      </c>
      <c r="B12" s="239" t="s">
        <v>79</v>
      </c>
      <c r="C12" s="93" t="s">
        <v>13</v>
      </c>
      <c r="D12" s="37">
        <v>8.5</v>
      </c>
      <c r="E12" s="37">
        <v>7.8</v>
      </c>
      <c r="F12" s="37">
        <v>6.82</v>
      </c>
      <c r="G12" s="37">
        <v>8.62</v>
      </c>
      <c r="H12" s="37">
        <v>10.71</v>
      </c>
      <c r="I12" s="37">
        <v>5.99</v>
      </c>
      <c r="J12" s="37">
        <v>1.58</v>
      </c>
      <c r="K12" s="251">
        <v>1972</v>
      </c>
      <c r="L12" s="21">
        <f>SUM(KOULECelkem!D10:J10)</f>
        <v>49.41</v>
      </c>
      <c r="M12" s="167">
        <f t="shared" si="1"/>
        <v>65.79227696404793</v>
      </c>
      <c r="N12" s="203">
        <f t="shared" si="0"/>
        <v>68.79227696404793</v>
      </c>
    </row>
    <row r="13" spans="1:14" ht="12.75">
      <c r="A13" s="5">
        <v>8</v>
      </c>
      <c r="B13" s="239" t="s">
        <v>288</v>
      </c>
      <c r="C13" s="93" t="s">
        <v>437</v>
      </c>
      <c r="D13" s="37">
        <v>9.42</v>
      </c>
      <c r="E13" s="37">
        <v>7.62</v>
      </c>
      <c r="F13" s="37">
        <v>7.08</v>
      </c>
      <c r="G13" s="37">
        <v>8.68</v>
      </c>
      <c r="H13" s="37">
        <v>7.79</v>
      </c>
      <c r="I13" s="37">
        <v>6.98</v>
      </c>
      <c r="J13" s="37">
        <v>2.24</v>
      </c>
      <c r="K13" s="251">
        <v>1976</v>
      </c>
      <c r="L13" s="21">
        <f>SUM(KOULECelkem!D11:J11)</f>
        <v>49.29</v>
      </c>
      <c r="M13" s="167">
        <f t="shared" si="1"/>
        <v>65.63249001331558</v>
      </c>
      <c r="N13" s="203">
        <f t="shared" si="0"/>
        <v>68.63249001331558</v>
      </c>
    </row>
    <row r="14" spans="1:14" ht="12.75">
      <c r="A14" s="5">
        <v>9</v>
      </c>
      <c r="B14" s="239" t="s">
        <v>79</v>
      </c>
      <c r="C14" s="93" t="s">
        <v>80</v>
      </c>
      <c r="D14" s="37">
        <v>8.45</v>
      </c>
      <c r="E14" s="37">
        <v>6.53</v>
      </c>
      <c r="F14" s="37">
        <v>6.64</v>
      </c>
      <c r="G14" s="37">
        <v>8.58</v>
      </c>
      <c r="H14" s="37">
        <v>8.72</v>
      </c>
      <c r="I14" s="37">
        <v>7.86</v>
      </c>
      <c r="J14" s="37">
        <v>2.84</v>
      </c>
      <c r="K14" s="251">
        <v>1970</v>
      </c>
      <c r="L14" s="21">
        <f>SUM(KOULECelkem!D12:J12)</f>
        <v>49.06</v>
      </c>
      <c r="M14" s="167">
        <f t="shared" si="1"/>
        <v>65.32623169107858</v>
      </c>
      <c r="N14" s="203">
        <f t="shared" si="0"/>
        <v>68.32623169107858</v>
      </c>
    </row>
    <row r="15" spans="1:14" ht="12.75">
      <c r="A15" s="5">
        <v>10</v>
      </c>
      <c r="B15" s="239" t="s">
        <v>26</v>
      </c>
      <c r="C15" s="93" t="s">
        <v>84</v>
      </c>
      <c r="D15" s="37">
        <v>7.15</v>
      </c>
      <c r="E15" s="37">
        <v>8.36</v>
      </c>
      <c r="F15" s="37">
        <v>6.08</v>
      </c>
      <c r="G15" s="37">
        <v>8.17</v>
      </c>
      <c r="H15" s="37">
        <v>9.37</v>
      </c>
      <c r="I15" s="37">
        <v>7.37</v>
      </c>
      <c r="J15" s="37">
        <v>3.07</v>
      </c>
      <c r="K15" s="251">
        <v>1964</v>
      </c>
      <c r="L15" s="21">
        <f>SUM(KOULECelkem!D13:J13)</f>
        <v>48.91</v>
      </c>
      <c r="M15" s="167">
        <f t="shared" si="1"/>
        <v>65.12649800266311</v>
      </c>
      <c r="N15" s="203">
        <f t="shared" si="0"/>
        <v>68.12649800266311</v>
      </c>
    </row>
    <row r="16" spans="1:14" ht="12.75">
      <c r="A16" s="5">
        <v>11</v>
      </c>
      <c r="B16" s="239" t="s">
        <v>27</v>
      </c>
      <c r="C16" s="93" t="s">
        <v>15</v>
      </c>
      <c r="D16" s="37">
        <v>9.06</v>
      </c>
      <c r="E16" s="37">
        <v>7.84</v>
      </c>
      <c r="F16" s="37">
        <v>7.28</v>
      </c>
      <c r="G16" s="37">
        <v>7.8</v>
      </c>
      <c r="H16" s="37">
        <v>7.82</v>
      </c>
      <c r="I16" s="37">
        <v>6.77</v>
      </c>
      <c r="J16" s="37">
        <v>2.41</v>
      </c>
      <c r="K16" s="251">
        <v>1978</v>
      </c>
      <c r="L16" s="21">
        <f>SUM(KOULECelkem!D14:J14)</f>
        <v>48.32</v>
      </c>
      <c r="M16" s="167">
        <f t="shared" si="1"/>
        <v>64.34087882822904</v>
      </c>
      <c r="N16" s="203">
        <f t="shared" si="0"/>
        <v>67.34087882822904</v>
      </c>
    </row>
    <row r="17" spans="1:14" ht="13.5" thickBot="1">
      <c r="A17" s="32">
        <v>12</v>
      </c>
      <c r="B17" s="240" t="s">
        <v>510</v>
      </c>
      <c r="C17" s="157" t="s">
        <v>480</v>
      </c>
      <c r="D17" s="166">
        <v>8.47</v>
      </c>
      <c r="E17" s="166">
        <v>7.23</v>
      </c>
      <c r="F17" s="166">
        <v>7.05</v>
      </c>
      <c r="G17" s="166">
        <v>8.59</v>
      </c>
      <c r="H17" s="166">
        <v>8.4</v>
      </c>
      <c r="I17" s="166">
        <v>6.83</v>
      </c>
      <c r="J17" s="166">
        <v>2.05</v>
      </c>
      <c r="K17" s="252">
        <v>1975</v>
      </c>
      <c r="L17" s="33">
        <f>SUM(KOULECelkem!D15:J15)</f>
        <v>48.3</v>
      </c>
      <c r="M17" s="168">
        <f t="shared" si="1"/>
        <v>64.31424766977364</v>
      </c>
      <c r="N17" s="204">
        <f t="shared" si="0"/>
        <v>67.31424766977364</v>
      </c>
    </row>
    <row r="18" spans="1:14" ht="12.75">
      <c r="A18" s="31">
        <v>13</v>
      </c>
      <c r="B18" s="238" t="s">
        <v>376</v>
      </c>
      <c r="C18" s="227" t="s">
        <v>321</v>
      </c>
      <c r="D18" s="165">
        <v>9.4</v>
      </c>
      <c r="E18" s="165">
        <v>7.74</v>
      </c>
      <c r="F18" s="165">
        <v>7.55</v>
      </c>
      <c r="G18" s="165">
        <v>7.27</v>
      </c>
      <c r="H18" s="165">
        <v>8.4</v>
      </c>
      <c r="I18" s="165">
        <v>6.14</v>
      </c>
      <c r="J18" s="165">
        <v>1.84</v>
      </c>
      <c r="K18" s="253">
        <v>1977</v>
      </c>
      <c r="L18" s="42">
        <f>SUM(KOULECelkem!D16:J16)</f>
        <v>48.220000000000006</v>
      </c>
      <c r="M18" s="169">
        <f t="shared" si="1"/>
        <v>64.20772303595209</v>
      </c>
      <c r="N18" s="205">
        <f t="shared" si="0"/>
        <v>67.20772303595209</v>
      </c>
    </row>
    <row r="19" spans="1:14" ht="12.75">
      <c r="A19" s="5">
        <v>14</v>
      </c>
      <c r="B19" s="199" t="s">
        <v>165</v>
      </c>
      <c r="C19" s="18" t="s">
        <v>63</v>
      </c>
      <c r="D19" s="37">
        <v>8.84</v>
      </c>
      <c r="E19" s="37">
        <v>7.18</v>
      </c>
      <c r="F19" s="37">
        <v>6.55</v>
      </c>
      <c r="G19" s="37">
        <v>7.73</v>
      </c>
      <c r="H19" s="37">
        <v>8.68</v>
      </c>
      <c r="I19" s="37">
        <v>6.82</v>
      </c>
      <c r="J19" s="37">
        <v>2.31</v>
      </c>
      <c r="K19" s="251">
        <v>1971</v>
      </c>
      <c r="L19" s="21">
        <f>SUM(KOULECelkem!D17:J17)</f>
        <v>47.300000000000004</v>
      </c>
      <c r="M19" s="167">
        <f t="shared" si="1"/>
        <v>62.982689747004</v>
      </c>
      <c r="N19" s="203">
        <f t="shared" si="0"/>
        <v>65.982689747004</v>
      </c>
    </row>
    <row r="20" spans="1:14" ht="12.75">
      <c r="A20" s="5">
        <v>15</v>
      </c>
      <c r="B20" s="237" t="s">
        <v>385</v>
      </c>
      <c r="C20" s="94" t="s">
        <v>321</v>
      </c>
      <c r="D20" s="37">
        <v>9.11</v>
      </c>
      <c r="E20" s="37">
        <v>7.22</v>
      </c>
      <c r="F20" s="37">
        <v>6.12</v>
      </c>
      <c r="G20" s="37">
        <v>7.81</v>
      </c>
      <c r="H20" s="37">
        <v>8.6</v>
      </c>
      <c r="I20" s="37">
        <v>6.89</v>
      </c>
      <c r="J20" s="37">
        <v>2.02</v>
      </c>
      <c r="K20" s="251">
        <v>1988</v>
      </c>
      <c r="L20" s="21">
        <f>SUM(KOULECelkem!D18:J18)</f>
        <v>46.98</v>
      </c>
      <c r="M20" s="167">
        <f t="shared" si="1"/>
        <v>62.5565912117177</v>
      </c>
      <c r="N20" s="203">
        <f t="shared" si="0"/>
        <v>65.5565912117177</v>
      </c>
    </row>
    <row r="21" spans="1:14" ht="12.75">
      <c r="A21" s="5">
        <v>16</v>
      </c>
      <c r="B21" s="199" t="s">
        <v>228</v>
      </c>
      <c r="C21" s="18" t="s">
        <v>67</v>
      </c>
      <c r="D21" s="37">
        <v>8.93</v>
      </c>
      <c r="E21" s="37">
        <v>5.93</v>
      </c>
      <c r="F21" s="37">
        <v>5.9</v>
      </c>
      <c r="G21" s="37">
        <v>8.12</v>
      </c>
      <c r="H21" s="37">
        <v>9.24</v>
      </c>
      <c r="I21" s="37">
        <v>6.9</v>
      </c>
      <c r="J21" s="37">
        <v>2.49</v>
      </c>
      <c r="K21" s="251">
        <v>1988</v>
      </c>
      <c r="L21" s="21">
        <f>SUM(KOULECelkem!D19:J19)</f>
        <v>46.940000000000005</v>
      </c>
      <c r="M21" s="167">
        <f t="shared" si="1"/>
        <v>62.503328894806934</v>
      </c>
      <c r="N21" s="203">
        <f t="shared" si="0"/>
        <v>65.50332889480694</v>
      </c>
    </row>
    <row r="22" spans="1:14" ht="12.75">
      <c r="A22" s="5">
        <v>17</v>
      </c>
      <c r="B22" s="199" t="s">
        <v>567</v>
      </c>
      <c r="C22" s="18" t="s">
        <v>43</v>
      </c>
      <c r="D22" s="37">
        <v>8.62</v>
      </c>
      <c r="E22" s="37">
        <v>7.03</v>
      </c>
      <c r="F22" s="37">
        <v>6.94</v>
      </c>
      <c r="G22" s="37">
        <v>8.13</v>
      </c>
      <c r="H22" s="37">
        <v>8.46</v>
      </c>
      <c r="I22" s="37">
        <v>6.03</v>
      </c>
      <c r="J22" s="37">
        <v>2.25</v>
      </c>
      <c r="K22" s="251">
        <v>1976</v>
      </c>
      <c r="L22" s="21">
        <f>SUM(KOULECelkem!D20:J20)</f>
        <v>46.91</v>
      </c>
      <c r="M22" s="167">
        <f t="shared" si="1"/>
        <v>62.46338215712384</v>
      </c>
      <c r="N22" s="203">
        <f t="shared" si="0"/>
        <v>65.46338215712385</v>
      </c>
    </row>
    <row r="23" spans="1:14" ht="12.75">
      <c r="A23" s="5">
        <v>18</v>
      </c>
      <c r="B23" s="236" t="s">
        <v>244</v>
      </c>
      <c r="C23" s="92" t="s">
        <v>41</v>
      </c>
      <c r="D23" s="37">
        <v>7.75</v>
      </c>
      <c r="E23" s="37">
        <v>6.78</v>
      </c>
      <c r="F23" s="37">
        <v>5.47</v>
      </c>
      <c r="G23" s="37">
        <v>8.49</v>
      </c>
      <c r="H23" s="37">
        <v>9.71</v>
      </c>
      <c r="I23" s="37">
        <v>5.93</v>
      </c>
      <c r="J23" s="37">
        <v>3.33</v>
      </c>
      <c r="K23" s="251">
        <v>1975</v>
      </c>
      <c r="L23" s="21">
        <f>SUM(KOULECelkem!D21:J21)</f>
        <v>46.89</v>
      </c>
      <c r="M23" s="167">
        <f t="shared" si="1"/>
        <v>62.436750998668444</v>
      </c>
      <c r="N23" s="203">
        <f t="shared" si="0"/>
        <v>65.43675099866844</v>
      </c>
    </row>
    <row r="24" spans="1:14" ht="12.75">
      <c r="A24" s="5">
        <v>19</v>
      </c>
      <c r="B24" s="236" t="s">
        <v>89</v>
      </c>
      <c r="C24" s="92" t="s">
        <v>10</v>
      </c>
      <c r="D24" s="37">
        <v>8.5</v>
      </c>
      <c r="E24" s="37">
        <v>7.12</v>
      </c>
      <c r="F24" s="37">
        <v>6.11</v>
      </c>
      <c r="G24" s="37">
        <v>8.18</v>
      </c>
      <c r="H24" s="37">
        <v>8.12</v>
      </c>
      <c r="I24" s="37">
        <v>6.54</v>
      </c>
      <c r="J24" s="37">
        <v>2.81</v>
      </c>
      <c r="K24" s="251">
        <v>1955</v>
      </c>
      <c r="L24" s="21">
        <f>SUM(KOULECelkem!D22:J22)</f>
        <v>46.88</v>
      </c>
      <c r="M24" s="167">
        <f t="shared" si="1"/>
        <v>62.42343541944075</v>
      </c>
      <c r="N24" s="203">
        <f t="shared" si="0"/>
        <v>65.42343541944075</v>
      </c>
    </row>
    <row r="25" spans="1:14" ht="12.75">
      <c r="A25" s="5">
        <v>20</v>
      </c>
      <c r="B25" s="236" t="s">
        <v>125</v>
      </c>
      <c r="C25" s="92" t="s">
        <v>43</v>
      </c>
      <c r="D25" s="37">
        <v>7.26</v>
      </c>
      <c r="E25" s="37">
        <v>6.66</v>
      </c>
      <c r="F25" s="37">
        <v>6.86</v>
      </c>
      <c r="G25" s="37">
        <v>8</v>
      </c>
      <c r="H25" s="37">
        <v>9.33</v>
      </c>
      <c r="I25" s="37">
        <v>6.56</v>
      </c>
      <c r="J25" s="37">
        <v>1.99</v>
      </c>
      <c r="K25" s="251">
        <v>1969</v>
      </c>
      <c r="L25" s="21">
        <f>SUM(KOULECelkem!D23:J23)</f>
        <v>46.49999999999999</v>
      </c>
      <c r="M25" s="167">
        <f t="shared" si="1"/>
        <v>61.91744340878827</v>
      </c>
      <c r="N25" s="203">
        <f t="shared" si="0"/>
        <v>64.91744340878827</v>
      </c>
    </row>
    <row r="26" spans="1:14" ht="12.75">
      <c r="A26" s="5">
        <v>21</v>
      </c>
      <c r="B26" s="199" t="s">
        <v>248</v>
      </c>
      <c r="C26" s="18" t="s">
        <v>15</v>
      </c>
      <c r="D26" s="37">
        <v>7.79</v>
      </c>
      <c r="E26" s="37">
        <v>6.3</v>
      </c>
      <c r="F26" s="37">
        <v>6.38</v>
      </c>
      <c r="G26" s="37">
        <v>7.39</v>
      </c>
      <c r="H26" s="37">
        <v>7.65</v>
      </c>
      <c r="I26" s="37">
        <v>7.37</v>
      </c>
      <c r="J26" s="37">
        <v>3.42</v>
      </c>
      <c r="K26" s="251">
        <v>1979</v>
      </c>
      <c r="L26" s="21">
        <f>SUM(KOULECelkem!D24:J24)</f>
        <v>45.730000000000004</v>
      </c>
      <c r="M26" s="167">
        <f t="shared" si="1"/>
        <v>60.892143808255675</v>
      </c>
      <c r="N26" s="203">
        <f t="shared" si="0"/>
        <v>63.892143808255675</v>
      </c>
    </row>
    <row r="27" spans="1:14" ht="12.75">
      <c r="A27" s="5">
        <v>22</v>
      </c>
      <c r="B27" s="236" t="s">
        <v>34</v>
      </c>
      <c r="C27" s="92" t="s">
        <v>13</v>
      </c>
      <c r="D27" s="37">
        <v>7.79</v>
      </c>
      <c r="E27" s="37">
        <v>6.96</v>
      </c>
      <c r="F27" s="37">
        <v>6.13</v>
      </c>
      <c r="G27" s="37">
        <v>7.64</v>
      </c>
      <c r="H27" s="37">
        <v>8.95</v>
      </c>
      <c r="I27" s="37">
        <v>6</v>
      </c>
      <c r="J27" s="37">
        <v>1.78</v>
      </c>
      <c r="K27" s="251">
        <v>1978</v>
      </c>
      <c r="L27" s="21">
        <f>SUM(KOULECelkem!D25:J25)</f>
        <v>45.269999999999996</v>
      </c>
      <c r="M27" s="167">
        <f t="shared" si="1"/>
        <v>60.279627163781626</v>
      </c>
      <c r="N27" s="203">
        <f t="shared" si="0"/>
        <v>63.279627163781626</v>
      </c>
    </row>
    <row r="28" spans="1:14" ht="12.75">
      <c r="A28" s="5">
        <v>23</v>
      </c>
      <c r="B28" s="199" t="s">
        <v>131</v>
      </c>
      <c r="C28" s="18" t="s">
        <v>18</v>
      </c>
      <c r="D28" s="37">
        <v>8.11</v>
      </c>
      <c r="E28" s="37">
        <v>6.88</v>
      </c>
      <c r="F28" s="37">
        <v>6.57</v>
      </c>
      <c r="G28" s="37">
        <v>7.7</v>
      </c>
      <c r="H28" s="37">
        <v>7.51</v>
      </c>
      <c r="I28" s="37">
        <v>5.6</v>
      </c>
      <c r="J28" s="101">
        <v>2.61</v>
      </c>
      <c r="K28" s="254">
        <v>1969</v>
      </c>
      <c r="L28" s="21">
        <f>SUM(KOULECelkem!D26:J26)</f>
        <v>44.629999999999995</v>
      </c>
      <c r="M28" s="167">
        <f t="shared" si="1"/>
        <v>59.427430093209054</v>
      </c>
      <c r="N28" s="203">
        <f t="shared" si="0"/>
        <v>62.427430093209054</v>
      </c>
    </row>
    <row r="29" spans="1:14" ht="12.75">
      <c r="A29" s="5">
        <v>24</v>
      </c>
      <c r="B29" s="237" t="s">
        <v>133</v>
      </c>
      <c r="C29" s="94" t="s">
        <v>83</v>
      </c>
      <c r="D29" s="37">
        <v>6.78</v>
      </c>
      <c r="E29" s="37">
        <v>6.23</v>
      </c>
      <c r="F29" s="37">
        <v>7</v>
      </c>
      <c r="G29" s="37">
        <v>7.85</v>
      </c>
      <c r="H29" s="37">
        <v>7.42</v>
      </c>
      <c r="I29" s="37">
        <v>5.85</v>
      </c>
      <c r="J29" s="37">
        <v>3.18</v>
      </c>
      <c r="K29" s="251">
        <v>1977</v>
      </c>
      <c r="L29" s="21">
        <f>SUM(KOULECelkem!D27:J27)</f>
        <v>43.77</v>
      </c>
      <c r="M29" s="167">
        <f t="shared" si="1"/>
        <v>58.28229027962717</v>
      </c>
      <c r="N29" s="203">
        <f t="shared" si="0"/>
        <v>61.28229027962717</v>
      </c>
    </row>
    <row r="30" spans="1:14" ht="12.75">
      <c r="A30" s="5">
        <v>25</v>
      </c>
      <c r="B30" s="199" t="s">
        <v>92</v>
      </c>
      <c r="C30" s="18" t="s">
        <v>28</v>
      </c>
      <c r="D30" s="37">
        <v>8.77</v>
      </c>
      <c r="E30" s="37">
        <v>6.65</v>
      </c>
      <c r="F30" s="37">
        <v>6.61</v>
      </c>
      <c r="G30" s="37">
        <v>8.06</v>
      </c>
      <c r="H30" s="37">
        <v>7.32</v>
      </c>
      <c r="I30" s="37">
        <v>4.44</v>
      </c>
      <c r="J30" s="37">
        <v>2.4</v>
      </c>
      <c r="K30" s="251">
        <v>1966</v>
      </c>
      <c r="L30" s="21">
        <f>SUM(KOULECelkem!D28:J28)</f>
        <v>43.74</v>
      </c>
      <c r="M30" s="167">
        <f t="shared" si="1"/>
        <v>58.24234354194409</v>
      </c>
      <c r="N30" s="203">
        <f t="shared" si="0"/>
        <v>61.24234354194409</v>
      </c>
    </row>
    <row r="31" spans="1:14" ht="12.75">
      <c r="A31" s="5">
        <v>26</v>
      </c>
      <c r="B31" s="236" t="s">
        <v>562</v>
      </c>
      <c r="C31" s="92" t="s">
        <v>10</v>
      </c>
      <c r="D31" s="37">
        <v>7.42</v>
      </c>
      <c r="E31" s="37">
        <v>6.42</v>
      </c>
      <c r="F31" s="37">
        <v>6.48</v>
      </c>
      <c r="G31" s="37">
        <v>7.8</v>
      </c>
      <c r="H31" s="37">
        <v>7.81</v>
      </c>
      <c r="I31" s="37">
        <v>5.74</v>
      </c>
      <c r="J31" s="37">
        <v>2.47</v>
      </c>
      <c r="K31" s="251">
        <v>1983</v>
      </c>
      <c r="L31" s="21">
        <f>SUM(KOULECelkem!D29:J29)</f>
        <v>43.65</v>
      </c>
      <c r="M31" s="167">
        <f t="shared" si="1"/>
        <v>58.122503328894815</v>
      </c>
      <c r="N31" s="203">
        <f t="shared" si="0"/>
        <v>61.122503328894815</v>
      </c>
    </row>
    <row r="32" spans="1:14" ht="12.75">
      <c r="A32" s="5">
        <v>27</v>
      </c>
      <c r="B32" s="236" t="s">
        <v>317</v>
      </c>
      <c r="C32" s="92" t="s">
        <v>292</v>
      </c>
      <c r="D32" s="37">
        <v>7.83</v>
      </c>
      <c r="E32" s="37">
        <v>6.61</v>
      </c>
      <c r="F32" s="37">
        <v>5.88</v>
      </c>
      <c r="G32" s="37">
        <v>7.54</v>
      </c>
      <c r="H32" s="37">
        <v>7.8</v>
      </c>
      <c r="I32" s="37">
        <v>5.92</v>
      </c>
      <c r="J32" s="37">
        <v>2.35</v>
      </c>
      <c r="K32" s="251">
        <v>1976</v>
      </c>
      <c r="L32" s="21">
        <f>SUM(KOULECelkem!D30:J30)</f>
        <v>43.50000000000001</v>
      </c>
      <c r="M32" s="167">
        <f t="shared" si="1"/>
        <v>57.92276964047937</v>
      </c>
      <c r="N32" s="203">
        <f t="shared" si="0"/>
        <v>60.92276964047937</v>
      </c>
    </row>
    <row r="33" spans="1:14" ht="12.75">
      <c r="A33" s="5">
        <v>28</v>
      </c>
      <c r="B33" s="236" t="s">
        <v>90</v>
      </c>
      <c r="C33" s="92" t="s">
        <v>13</v>
      </c>
      <c r="D33" s="37">
        <v>7.8</v>
      </c>
      <c r="E33" s="37">
        <v>6.3</v>
      </c>
      <c r="F33" s="37">
        <v>5.07</v>
      </c>
      <c r="G33" s="37">
        <v>7.55</v>
      </c>
      <c r="H33" s="37">
        <v>8.05</v>
      </c>
      <c r="I33" s="37">
        <v>6.86</v>
      </c>
      <c r="J33" s="37">
        <v>2.17</v>
      </c>
      <c r="K33" s="251">
        <v>1965</v>
      </c>
      <c r="L33" s="21">
        <f>SUM(KOULECelkem!D31:J31)</f>
        <v>43.370000000000005</v>
      </c>
      <c r="M33" s="167">
        <f t="shared" si="1"/>
        <v>57.74966711051932</v>
      </c>
      <c r="N33" s="203">
        <f t="shared" si="0"/>
        <v>60.74966711051932</v>
      </c>
    </row>
    <row r="34" spans="1:14" ht="12.75">
      <c r="A34" s="5">
        <v>29</v>
      </c>
      <c r="B34" s="236" t="s">
        <v>286</v>
      </c>
      <c r="C34" s="92" t="s">
        <v>287</v>
      </c>
      <c r="D34" s="37">
        <v>7.76</v>
      </c>
      <c r="E34" s="37">
        <v>6.67</v>
      </c>
      <c r="F34" s="37">
        <v>6.36</v>
      </c>
      <c r="G34" s="37">
        <v>7</v>
      </c>
      <c r="H34" s="37">
        <v>7.97</v>
      </c>
      <c r="I34" s="37">
        <v>6.04</v>
      </c>
      <c r="J34" s="37">
        <v>1.82</v>
      </c>
      <c r="K34" s="251">
        <v>1982</v>
      </c>
      <c r="L34" s="21">
        <f>SUM(KOULECelkem!D32:J32)</f>
        <v>43.18999999999999</v>
      </c>
      <c r="M34" s="167">
        <f t="shared" si="1"/>
        <v>57.50998668442077</v>
      </c>
      <c r="N34" s="203">
        <f t="shared" si="0"/>
        <v>60.50998668442077</v>
      </c>
    </row>
    <row r="35" spans="1:14" ht="12.75">
      <c r="A35" s="5">
        <v>30</v>
      </c>
      <c r="B35" s="199" t="s">
        <v>224</v>
      </c>
      <c r="C35" s="18" t="s">
        <v>84</v>
      </c>
      <c r="D35" s="37">
        <v>8.11</v>
      </c>
      <c r="E35" s="37">
        <v>6.82</v>
      </c>
      <c r="F35" s="37">
        <v>5.72</v>
      </c>
      <c r="G35" s="37">
        <v>7.02</v>
      </c>
      <c r="H35" s="37">
        <v>7.2</v>
      </c>
      <c r="I35" s="37">
        <v>6.91</v>
      </c>
      <c r="J35" s="37">
        <v>1.66</v>
      </c>
      <c r="K35" s="251">
        <v>1977</v>
      </c>
      <c r="L35" s="21">
        <f>SUM(KOULECelkem!D33:J33)</f>
        <v>43.1</v>
      </c>
      <c r="M35" s="167">
        <f t="shared" si="1"/>
        <v>57.39014647137151</v>
      </c>
      <c r="N35" s="203">
        <f t="shared" si="0"/>
        <v>60.39014647137151</v>
      </c>
    </row>
    <row r="36" spans="1:14" ht="12.75">
      <c r="A36" s="5">
        <v>31</v>
      </c>
      <c r="B36" s="199" t="s">
        <v>134</v>
      </c>
      <c r="C36" s="92" t="s">
        <v>76</v>
      </c>
      <c r="D36" s="37">
        <v>8.71</v>
      </c>
      <c r="E36" s="37">
        <v>5.86</v>
      </c>
      <c r="F36" s="37">
        <v>5.46</v>
      </c>
      <c r="G36" s="37">
        <v>6.92</v>
      </c>
      <c r="H36" s="37">
        <v>7.63</v>
      </c>
      <c r="I36" s="37">
        <v>6.46</v>
      </c>
      <c r="J36" s="37">
        <v>2.15</v>
      </c>
      <c r="K36" s="251">
        <v>1974</v>
      </c>
      <c r="L36" s="21">
        <f>SUM(KOULECelkem!D34:J34)</f>
        <v>42.959999999999994</v>
      </c>
      <c r="M36" s="167">
        <f t="shared" si="1"/>
        <v>57.203728362183746</v>
      </c>
      <c r="N36" s="203">
        <f t="shared" si="0"/>
        <v>60.203728362183746</v>
      </c>
    </row>
    <row r="37" spans="1:14" ht="12.75">
      <c r="A37" s="5">
        <v>32</v>
      </c>
      <c r="B37" s="237" t="s">
        <v>564</v>
      </c>
      <c r="C37" s="94" t="s">
        <v>478</v>
      </c>
      <c r="D37" s="37">
        <v>8.04</v>
      </c>
      <c r="E37" s="37">
        <v>6.62</v>
      </c>
      <c r="F37" s="37">
        <v>5.79</v>
      </c>
      <c r="G37" s="37">
        <v>7.44</v>
      </c>
      <c r="H37" s="37">
        <v>7.54</v>
      </c>
      <c r="I37" s="37">
        <v>5.21</v>
      </c>
      <c r="J37" s="37">
        <v>2.21</v>
      </c>
      <c r="K37" s="251">
        <v>1974</v>
      </c>
      <c r="L37" s="21">
        <f>SUM(KOULECelkem!D35:J35)</f>
        <v>42.89</v>
      </c>
      <c r="M37" s="167">
        <f t="shared" si="1"/>
        <v>57.11051930758988</v>
      </c>
      <c r="N37" s="203">
        <f t="shared" si="0"/>
        <v>60.11051930758988</v>
      </c>
    </row>
    <row r="38" spans="1:14" ht="12.75">
      <c r="A38" s="5">
        <v>33</v>
      </c>
      <c r="B38" s="199" t="s">
        <v>153</v>
      </c>
      <c r="C38" s="18" t="s">
        <v>256</v>
      </c>
      <c r="D38" s="37">
        <v>7.57</v>
      </c>
      <c r="E38" s="37">
        <v>6.88</v>
      </c>
      <c r="F38" s="37">
        <v>4.98</v>
      </c>
      <c r="G38" s="37">
        <v>7.25</v>
      </c>
      <c r="H38" s="37">
        <v>7.53</v>
      </c>
      <c r="I38" s="37">
        <v>6.38</v>
      </c>
      <c r="J38" s="37">
        <v>2.15</v>
      </c>
      <c r="K38" s="251">
        <v>1949</v>
      </c>
      <c r="L38" s="21">
        <f>SUM(KOULECelkem!D36:J36)</f>
        <v>42.46</v>
      </c>
      <c r="M38" s="167">
        <f t="shared" si="1"/>
        <v>56.53794940079894</v>
      </c>
      <c r="N38" s="203">
        <f t="shared" si="0"/>
        <v>59.53794940079894</v>
      </c>
    </row>
    <row r="39" spans="1:14" ht="12.75">
      <c r="A39" s="5">
        <v>34</v>
      </c>
      <c r="B39" s="199" t="s">
        <v>228</v>
      </c>
      <c r="C39" s="18" t="s">
        <v>80</v>
      </c>
      <c r="D39" s="37">
        <v>7.88</v>
      </c>
      <c r="E39" s="37">
        <v>6.44</v>
      </c>
      <c r="F39" s="37">
        <v>5.72</v>
      </c>
      <c r="G39" s="37">
        <v>6.98</v>
      </c>
      <c r="H39" s="37">
        <v>7.64</v>
      </c>
      <c r="I39" s="37">
        <v>5.37</v>
      </c>
      <c r="J39" s="37">
        <v>2.47</v>
      </c>
      <c r="K39" s="251">
        <v>1961</v>
      </c>
      <c r="L39" s="21">
        <f>SUM(KOULECelkem!D37:J37)</f>
        <v>42.29</v>
      </c>
      <c r="M39" s="167">
        <f t="shared" si="1"/>
        <v>56.31158455392809</v>
      </c>
      <c r="N39" s="203">
        <f t="shared" si="0"/>
        <v>59.31158455392809</v>
      </c>
    </row>
    <row r="40" spans="1:14" ht="12.75">
      <c r="A40" s="5">
        <v>35</v>
      </c>
      <c r="B40" s="236" t="s">
        <v>130</v>
      </c>
      <c r="C40" s="92" t="s">
        <v>41</v>
      </c>
      <c r="D40" s="37">
        <v>7.06</v>
      </c>
      <c r="E40" s="37">
        <v>5.76</v>
      </c>
      <c r="F40" s="37">
        <v>5.9</v>
      </c>
      <c r="G40" s="37">
        <v>7.86</v>
      </c>
      <c r="H40" s="37">
        <v>7.96</v>
      </c>
      <c r="I40" s="37">
        <v>5.5</v>
      </c>
      <c r="J40" s="37">
        <v>1.91</v>
      </c>
      <c r="K40" s="251">
        <v>1988</v>
      </c>
      <c r="L40" s="21">
        <f>SUM(KOULECelkem!D38:J38)</f>
        <v>42.18</v>
      </c>
      <c r="M40" s="167">
        <f t="shared" si="1"/>
        <v>56.16511318242344</v>
      </c>
      <c r="N40" s="203">
        <f t="shared" si="0"/>
        <v>59.16511318242344</v>
      </c>
    </row>
    <row r="41" spans="1:14" ht="12.75">
      <c r="A41" s="5">
        <v>36</v>
      </c>
      <c r="B41" s="236" t="s">
        <v>79</v>
      </c>
      <c r="C41" s="92" t="s">
        <v>87</v>
      </c>
      <c r="D41" s="37">
        <v>7.54</v>
      </c>
      <c r="E41" s="37">
        <v>6.63</v>
      </c>
      <c r="F41" s="37">
        <v>5.83</v>
      </c>
      <c r="G41" s="37">
        <v>6.85</v>
      </c>
      <c r="H41" s="37">
        <v>7.27</v>
      </c>
      <c r="I41" s="37">
        <v>5.8</v>
      </c>
      <c r="J41" s="37">
        <v>1.9</v>
      </c>
      <c r="K41" s="251">
        <v>1982</v>
      </c>
      <c r="L41" s="21">
        <f>SUM(KOULECelkem!D39:J39)</f>
        <v>42.1</v>
      </c>
      <c r="M41" s="167">
        <f t="shared" si="1"/>
        <v>56.058588548601875</v>
      </c>
      <c r="N41" s="203">
        <f t="shared" si="0"/>
        <v>59.058588548601875</v>
      </c>
    </row>
    <row r="42" spans="1:14" ht="12.75">
      <c r="A42" s="5">
        <v>37</v>
      </c>
      <c r="B42" s="237" t="s">
        <v>73</v>
      </c>
      <c r="C42" s="94" t="s">
        <v>278</v>
      </c>
      <c r="D42" s="37">
        <v>7.51</v>
      </c>
      <c r="E42" s="37">
        <v>6.3</v>
      </c>
      <c r="F42" s="37">
        <v>5.3</v>
      </c>
      <c r="G42" s="37">
        <v>8.52</v>
      </c>
      <c r="H42" s="37">
        <v>7.48</v>
      </c>
      <c r="I42" s="37">
        <v>4.23</v>
      </c>
      <c r="J42" s="37">
        <v>2.28</v>
      </c>
      <c r="K42" s="251">
        <v>1967</v>
      </c>
      <c r="L42" s="21">
        <f>SUM(KOULECelkem!D40:J40)</f>
        <v>41.349999999999994</v>
      </c>
      <c r="M42" s="167">
        <f t="shared" si="1"/>
        <v>55.05992010652463</v>
      </c>
      <c r="N42" s="203">
        <f t="shared" si="0"/>
        <v>58.05992010652463</v>
      </c>
    </row>
    <row r="43" spans="1:14" ht="12.75">
      <c r="A43" s="5">
        <v>38</v>
      </c>
      <c r="B43" s="236" t="s">
        <v>375</v>
      </c>
      <c r="C43" s="92" t="s">
        <v>15</v>
      </c>
      <c r="D43" s="37">
        <v>7.41</v>
      </c>
      <c r="E43" s="37">
        <v>6.18</v>
      </c>
      <c r="F43" s="37">
        <v>5.81</v>
      </c>
      <c r="G43" s="37">
        <v>6.66</v>
      </c>
      <c r="H43" s="37">
        <v>7.71</v>
      </c>
      <c r="I43" s="37">
        <v>5.26</v>
      </c>
      <c r="J43" s="37">
        <v>2.1</v>
      </c>
      <c r="K43" s="251">
        <v>1968</v>
      </c>
      <c r="L43" s="21">
        <f>SUM(KOULECelkem!D41:J41)</f>
        <v>41.05</v>
      </c>
      <c r="M43" s="167">
        <f t="shared" si="1"/>
        <v>54.660452729693745</v>
      </c>
      <c r="N43" s="203">
        <f t="shared" si="0"/>
        <v>57.660452729693745</v>
      </c>
    </row>
    <row r="44" spans="1:14" ht="12.75">
      <c r="A44" s="5">
        <v>39</v>
      </c>
      <c r="B44" s="199" t="s">
        <v>174</v>
      </c>
      <c r="C44" s="18" t="s">
        <v>8</v>
      </c>
      <c r="D44" s="37">
        <v>8.18</v>
      </c>
      <c r="E44" s="37">
        <v>6.29</v>
      </c>
      <c r="F44" s="37">
        <v>5.72</v>
      </c>
      <c r="G44" s="37">
        <v>7.16</v>
      </c>
      <c r="H44" s="37">
        <v>7.04</v>
      </c>
      <c r="I44" s="37">
        <v>4.48</v>
      </c>
      <c r="J44" s="37">
        <v>2.18</v>
      </c>
      <c r="K44" s="251">
        <v>1964</v>
      </c>
      <c r="L44" s="21">
        <f>SUM(KOULECelkem!D42:J42)</f>
        <v>41.010000000000005</v>
      </c>
      <c r="M44" s="167">
        <f t="shared" si="1"/>
        <v>54.60719041278297</v>
      </c>
      <c r="N44" s="203">
        <f t="shared" si="0"/>
        <v>57.60719041278297</v>
      </c>
    </row>
    <row r="45" spans="1:14" ht="12.75">
      <c r="A45" s="5">
        <v>40</v>
      </c>
      <c r="B45" s="199" t="s">
        <v>98</v>
      </c>
      <c r="C45" s="18" t="s">
        <v>44</v>
      </c>
      <c r="D45" s="37">
        <v>7.14</v>
      </c>
      <c r="E45" s="37">
        <v>6.25</v>
      </c>
      <c r="F45" s="37">
        <v>5.84</v>
      </c>
      <c r="G45" s="37">
        <v>6.82</v>
      </c>
      <c r="H45" s="37">
        <v>6.68</v>
      </c>
      <c r="I45" s="37">
        <v>5.88</v>
      </c>
      <c r="J45" s="37">
        <v>2.35</v>
      </c>
      <c r="K45" s="251">
        <v>1944</v>
      </c>
      <c r="L45" s="21">
        <f>SUM(KOULECelkem!D43:J43)</f>
        <v>40.769999999999996</v>
      </c>
      <c r="M45" s="167">
        <f t="shared" si="1"/>
        <v>54.287616511318234</v>
      </c>
      <c r="N45" s="203">
        <f t="shared" si="0"/>
        <v>57.287616511318234</v>
      </c>
    </row>
    <row r="46" spans="1:14" ht="12.75">
      <c r="A46" s="5">
        <v>41</v>
      </c>
      <c r="B46" s="236" t="s">
        <v>562</v>
      </c>
      <c r="C46" s="92" t="s">
        <v>28</v>
      </c>
      <c r="D46" s="37">
        <v>7.44</v>
      </c>
      <c r="E46" s="37">
        <v>6.24</v>
      </c>
      <c r="F46" s="37">
        <v>4.82</v>
      </c>
      <c r="G46" s="37">
        <v>6.94</v>
      </c>
      <c r="H46" s="37">
        <v>7.74</v>
      </c>
      <c r="I46" s="37">
        <v>5.38</v>
      </c>
      <c r="J46" s="37">
        <v>2.21</v>
      </c>
      <c r="K46" s="251">
        <v>1979</v>
      </c>
      <c r="L46" s="21">
        <f>SUM(KOULECelkem!D44:J44)</f>
        <v>40.57000000000001</v>
      </c>
      <c r="M46" s="167">
        <f t="shared" si="1"/>
        <v>54.02130492676432</v>
      </c>
      <c r="N46" s="203">
        <f t="shared" si="0"/>
        <v>57.02130492676432</v>
      </c>
    </row>
    <row r="47" spans="1:14" ht="12.75">
      <c r="A47" s="5">
        <v>42</v>
      </c>
      <c r="B47" s="237" t="s">
        <v>290</v>
      </c>
      <c r="C47" s="94" t="s">
        <v>291</v>
      </c>
      <c r="D47" s="37">
        <v>7.41</v>
      </c>
      <c r="E47" s="37">
        <v>6.34</v>
      </c>
      <c r="F47" s="37">
        <v>5.8</v>
      </c>
      <c r="G47" s="37">
        <v>6.47</v>
      </c>
      <c r="H47" s="37">
        <v>6.42</v>
      </c>
      <c r="I47" s="37">
        <v>5.39</v>
      </c>
      <c r="J47" s="37">
        <v>2.41</v>
      </c>
      <c r="K47" s="251">
        <v>1974</v>
      </c>
      <c r="L47" s="21">
        <f>SUM(KOULECelkem!D45:J45)</f>
        <v>40.35</v>
      </c>
      <c r="M47" s="167">
        <f t="shared" si="1"/>
        <v>53.728362183754996</v>
      </c>
      <c r="N47" s="203">
        <f t="shared" si="0"/>
        <v>56.728362183754996</v>
      </c>
    </row>
    <row r="48" spans="1:14" ht="12.75">
      <c r="A48" s="5">
        <v>43</v>
      </c>
      <c r="B48" s="237" t="s">
        <v>148</v>
      </c>
      <c r="C48" s="94" t="s">
        <v>149</v>
      </c>
      <c r="D48" s="37">
        <v>6.52</v>
      </c>
      <c r="E48" s="37">
        <v>6.21</v>
      </c>
      <c r="F48" s="37">
        <v>5.76</v>
      </c>
      <c r="G48" s="37">
        <v>5.77</v>
      </c>
      <c r="H48" s="37">
        <v>7.05</v>
      </c>
      <c r="I48" s="37">
        <v>6.52</v>
      </c>
      <c r="J48" s="37">
        <v>2.37</v>
      </c>
      <c r="K48" s="251">
        <v>1966</v>
      </c>
      <c r="L48" s="21">
        <f>SUM(KOULECelkem!D46:J46)</f>
        <v>40.040000000000006</v>
      </c>
      <c r="M48" s="167">
        <f t="shared" si="1"/>
        <v>53.31557922769642</v>
      </c>
      <c r="N48" s="203">
        <f t="shared" si="0"/>
        <v>56.31557922769642</v>
      </c>
    </row>
    <row r="49" spans="1:14" ht="12.75">
      <c r="A49" s="5">
        <v>44</v>
      </c>
      <c r="B49" s="236" t="s">
        <v>127</v>
      </c>
      <c r="C49" s="92" t="s">
        <v>38</v>
      </c>
      <c r="D49" s="37">
        <v>7.17</v>
      </c>
      <c r="E49" s="37">
        <v>5.81</v>
      </c>
      <c r="F49" s="37">
        <v>6.05</v>
      </c>
      <c r="G49" s="37">
        <v>6.72</v>
      </c>
      <c r="H49" s="37">
        <v>7.76</v>
      </c>
      <c r="I49" s="37">
        <v>5.01</v>
      </c>
      <c r="J49" s="37">
        <v>1.58</v>
      </c>
      <c r="K49" s="251">
        <v>1958</v>
      </c>
      <c r="L49" s="21">
        <f>SUM(KOULECelkem!D47:J47)</f>
        <v>39.86</v>
      </c>
      <c r="M49" s="167">
        <f t="shared" si="1"/>
        <v>53.07589880159787</v>
      </c>
      <c r="N49" s="203">
        <f t="shared" si="0"/>
        <v>56.07589880159787</v>
      </c>
    </row>
    <row r="50" spans="1:14" ht="12.75">
      <c r="A50" s="5">
        <v>45</v>
      </c>
      <c r="B50" s="199" t="s">
        <v>53</v>
      </c>
      <c r="C50" s="18" t="s">
        <v>13</v>
      </c>
      <c r="D50" s="37">
        <v>7.21</v>
      </c>
      <c r="E50" s="37">
        <v>5.84</v>
      </c>
      <c r="F50" s="37">
        <v>4.96</v>
      </c>
      <c r="G50" s="37">
        <v>7.29</v>
      </c>
      <c r="H50" s="37">
        <v>7.26</v>
      </c>
      <c r="I50" s="37">
        <v>5.44</v>
      </c>
      <c r="J50" s="37">
        <v>2.02</v>
      </c>
      <c r="K50" s="251">
        <v>1948</v>
      </c>
      <c r="L50" s="21">
        <f>SUM(KOULECelkem!D48:J48)</f>
        <v>39.55</v>
      </c>
      <c r="M50" s="167">
        <f t="shared" si="1"/>
        <v>52.663115845539274</v>
      </c>
      <c r="N50" s="203">
        <f t="shared" si="0"/>
        <v>55.663115845539274</v>
      </c>
    </row>
    <row r="51" spans="1:14" ht="12.75">
      <c r="A51" s="5">
        <v>46</v>
      </c>
      <c r="B51" s="199" t="s">
        <v>183</v>
      </c>
      <c r="C51" s="18" t="s">
        <v>10</v>
      </c>
      <c r="D51" s="37">
        <v>6.92</v>
      </c>
      <c r="E51" s="37">
        <v>6.31</v>
      </c>
      <c r="F51" s="37">
        <v>5.03</v>
      </c>
      <c r="G51" s="37">
        <v>6.57</v>
      </c>
      <c r="H51" s="37">
        <v>6.68</v>
      </c>
      <c r="I51" s="37">
        <v>5.78</v>
      </c>
      <c r="J51" s="37">
        <v>2.69</v>
      </c>
      <c r="K51" s="251">
        <v>1950</v>
      </c>
      <c r="L51" s="21">
        <f>SUM(KOULECelkem!D49:J49)</f>
        <v>39.44</v>
      </c>
      <c r="M51" s="167">
        <f t="shared" si="1"/>
        <v>52.51664447403462</v>
      </c>
      <c r="N51" s="203">
        <f t="shared" si="0"/>
        <v>55.51664447403462</v>
      </c>
    </row>
    <row r="52" spans="1:14" ht="12.75">
      <c r="A52" s="5">
        <v>47</v>
      </c>
      <c r="B52" s="236" t="s">
        <v>30</v>
      </c>
      <c r="C52" s="92" t="s">
        <v>17</v>
      </c>
      <c r="D52" s="37">
        <v>6.72</v>
      </c>
      <c r="E52" s="37">
        <v>6.35</v>
      </c>
      <c r="F52" s="37">
        <v>5.29</v>
      </c>
      <c r="G52" s="37">
        <v>7.05</v>
      </c>
      <c r="H52" s="37">
        <v>6.66</v>
      </c>
      <c r="I52" s="37">
        <v>5.72</v>
      </c>
      <c r="J52" s="37">
        <v>1.99</v>
      </c>
      <c r="K52" s="251">
        <v>1959</v>
      </c>
      <c r="L52" s="21">
        <f>SUM(KOULECelkem!D50:J50)</f>
        <v>39.00999999999999</v>
      </c>
      <c r="M52" s="167">
        <f t="shared" si="1"/>
        <v>51.94407456724367</v>
      </c>
      <c r="N52" s="203">
        <f t="shared" si="0"/>
        <v>54.94407456724367</v>
      </c>
    </row>
    <row r="53" spans="1:14" ht="12.75">
      <c r="A53" s="5">
        <v>48</v>
      </c>
      <c r="B53" s="199" t="s">
        <v>288</v>
      </c>
      <c r="C53" s="18" t="s">
        <v>445</v>
      </c>
      <c r="D53" s="37">
        <v>7.72</v>
      </c>
      <c r="E53" s="37">
        <v>6.58</v>
      </c>
      <c r="F53" s="37">
        <v>5.8</v>
      </c>
      <c r="G53" s="37">
        <v>6.21</v>
      </c>
      <c r="H53" s="37">
        <v>7.39</v>
      </c>
      <c r="I53" s="37">
        <v>3.57</v>
      </c>
      <c r="J53" s="37">
        <v>2.48</v>
      </c>
      <c r="K53" s="251">
        <v>1947</v>
      </c>
      <c r="L53" s="21">
        <f>SUM(KOULECelkem!D51:J51)</f>
        <v>38.77</v>
      </c>
      <c r="M53" s="167">
        <f t="shared" si="1"/>
        <v>51.624500665778974</v>
      </c>
      <c r="N53" s="203">
        <f t="shared" si="0"/>
        <v>54.624500665778974</v>
      </c>
    </row>
    <row r="54" spans="1:14" ht="12.75">
      <c r="A54" s="5">
        <v>49</v>
      </c>
      <c r="B54" s="199" t="s">
        <v>169</v>
      </c>
      <c r="C54" s="18" t="s">
        <v>35</v>
      </c>
      <c r="D54" s="37">
        <v>7.26</v>
      </c>
      <c r="E54" s="37">
        <v>6.18</v>
      </c>
      <c r="F54" s="37">
        <v>6.52</v>
      </c>
      <c r="G54" s="37">
        <v>6.28</v>
      </c>
      <c r="H54" s="37">
        <v>7.25</v>
      </c>
      <c r="I54" s="37">
        <v>4.47</v>
      </c>
      <c r="J54" s="37">
        <v>1.68</v>
      </c>
      <c r="K54" s="251">
        <v>1970</v>
      </c>
      <c r="L54" s="21">
        <f>SUM(KOULECelkem!D52:J52)</f>
        <v>38.75000000000001</v>
      </c>
      <c r="M54" s="167">
        <f t="shared" si="1"/>
        <v>51.59786950732358</v>
      </c>
      <c r="N54" s="203">
        <f t="shared" si="0"/>
        <v>54.59786950732358</v>
      </c>
    </row>
    <row r="55" spans="1:14" ht="12.75">
      <c r="A55" s="5">
        <v>50</v>
      </c>
      <c r="B55" s="237" t="s">
        <v>226</v>
      </c>
      <c r="C55" s="94" t="s">
        <v>120</v>
      </c>
      <c r="D55" s="37">
        <v>7.4</v>
      </c>
      <c r="E55" s="37">
        <v>5.86</v>
      </c>
      <c r="F55" s="37">
        <v>5.12</v>
      </c>
      <c r="G55" s="37">
        <v>7.09</v>
      </c>
      <c r="H55" s="37">
        <v>6.91</v>
      </c>
      <c r="I55" s="37">
        <v>4.97</v>
      </c>
      <c r="J55" s="37">
        <v>2.28</v>
      </c>
      <c r="K55" s="251">
        <v>1968</v>
      </c>
      <c r="L55" s="21">
        <f>SUM(KOULECelkem!D53:J53)</f>
        <v>38.59</v>
      </c>
      <c r="M55" s="167">
        <f t="shared" si="1"/>
        <v>51.38482023968044</v>
      </c>
      <c r="N55" s="203">
        <f t="shared" si="0"/>
        <v>54.38482023968044</v>
      </c>
    </row>
    <row r="56" spans="1:14" ht="12.75">
      <c r="A56" s="5">
        <v>51</v>
      </c>
      <c r="B56" s="199" t="s">
        <v>514</v>
      </c>
      <c r="C56" s="18" t="s">
        <v>23</v>
      </c>
      <c r="D56" s="37">
        <v>5.48</v>
      </c>
      <c r="E56" s="37">
        <v>5.74</v>
      </c>
      <c r="F56" s="37">
        <v>5.14</v>
      </c>
      <c r="G56" s="37">
        <v>6.82</v>
      </c>
      <c r="H56" s="37">
        <v>7.52</v>
      </c>
      <c r="I56" s="37">
        <v>6.18</v>
      </c>
      <c r="J56" s="37">
        <v>2.65</v>
      </c>
      <c r="K56" s="251">
        <v>1954</v>
      </c>
      <c r="L56" s="21">
        <f>SUM(KOULECelkem!D54:J54)</f>
        <v>38.36000000000001</v>
      </c>
      <c r="M56" s="167">
        <f t="shared" si="1"/>
        <v>51.07856191744342</v>
      </c>
      <c r="N56" s="203">
        <f t="shared" si="0"/>
        <v>54.07856191744342</v>
      </c>
    </row>
    <row r="57" spans="1:14" ht="12.75">
      <c r="A57" s="5">
        <v>52</v>
      </c>
      <c r="B57" s="236" t="s">
        <v>152</v>
      </c>
      <c r="C57" s="92" t="s">
        <v>63</v>
      </c>
      <c r="D57" s="37">
        <v>7.33</v>
      </c>
      <c r="E57" s="37">
        <v>6.29</v>
      </c>
      <c r="F57" s="37">
        <v>5.08</v>
      </c>
      <c r="G57" s="37">
        <v>7.09</v>
      </c>
      <c r="H57" s="37">
        <v>6.86</v>
      </c>
      <c r="I57" s="37">
        <v>4.44</v>
      </c>
      <c r="J57" s="37">
        <v>2.39</v>
      </c>
      <c r="K57" s="251">
        <v>1964</v>
      </c>
      <c r="L57" s="21">
        <f>SUM(KOULECelkem!D55:J55)</f>
        <v>38.18</v>
      </c>
      <c r="M57" s="167">
        <f t="shared" si="1"/>
        <v>50.83888149134488</v>
      </c>
      <c r="N57" s="203">
        <f t="shared" si="0"/>
        <v>53.83888149134488</v>
      </c>
    </row>
    <row r="58" spans="1:14" ht="12.75">
      <c r="A58" s="5">
        <v>53</v>
      </c>
      <c r="B58" s="237" t="s">
        <v>172</v>
      </c>
      <c r="C58" s="94" t="s">
        <v>37</v>
      </c>
      <c r="D58" s="37">
        <v>7.11</v>
      </c>
      <c r="E58" s="37">
        <v>5.91</v>
      </c>
      <c r="F58" s="37">
        <v>5.24</v>
      </c>
      <c r="G58" s="37">
        <v>7.72</v>
      </c>
      <c r="H58" s="37">
        <v>6.63</v>
      </c>
      <c r="I58" s="37">
        <v>4.75</v>
      </c>
      <c r="J58" s="37">
        <v>1.97</v>
      </c>
      <c r="K58" s="251">
        <v>1978</v>
      </c>
      <c r="L58" s="21">
        <f>SUM(KOULECelkem!D56:J56)</f>
        <v>38.080000000000005</v>
      </c>
      <c r="M58" s="167">
        <f t="shared" si="1"/>
        <v>50.70572569906792</v>
      </c>
      <c r="N58" s="203">
        <f t="shared" si="0"/>
        <v>53.70572569906792</v>
      </c>
    </row>
    <row r="59" spans="1:14" ht="12.75">
      <c r="A59" s="5">
        <v>54</v>
      </c>
      <c r="B59" s="237" t="s">
        <v>137</v>
      </c>
      <c r="C59" s="94" t="s">
        <v>65</v>
      </c>
      <c r="D59" s="37">
        <v>6.58</v>
      </c>
      <c r="E59" s="37">
        <v>6.05</v>
      </c>
      <c r="F59" s="37">
        <v>5.75</v>
      </c>
      <c r="G59" s="37">
        <v>6.34</v>
      </c>
      <c r="H59" s="37">
        <v>6.61</v>
      </c>
      <c r="I59" s="37">
        <v>5.21</v>
      </c>
      <c r="J59" s="37">
        <v>2.36</v>
      </c>
      <c r="K59" s="251">
        <v>1973</v>
      </c>
      <c r="L59" s="21">
        <f>SUM(KOULECelkem!D57:J57)</f>
        <v>37.75</v>
      </c>
      <c r="M59" s="167">
        <f t="shared" si="1"/>
        <v>50.26631158455393</v>
      </c>
      <c r="N59" s="203">
        <f t="shared" si="0"/>
        <v>53.26631158455393</v>
      </c>
    </row>
    <row r="60" spans="1:14" ht="12.75">
      <c r="A60" s="5">
        <v>55</v>
      </c>
      <c r="B60" s="237" t="s">
        <v>86</v>
      </c>
      <c r="C60" s="94" t="s">
        <v>456</v>
      </c>
      <c r="D60" s="37">
        <v>6.81</v>
      </c>
      <c r="E60" s="37">
        <v>6.19</v>
      </c>
      <c r="F60" s="37">
        <v>5</v>
      </c>
      <c r="G60" s="37">
        <v>7.05</v>
      </c>
      <c r="H60" s="37">
        <v>6.43</v>
      </c>
      <c r="I60" s="37">
        <v>4.14</v>
      </c>
      <c r="J60" s="37">
        <v>2.82</v>
      </c>
      <c r="K60" s="251">
        <v>1970</v>
      </c>
      <c r="L60" s="21">
        <f>SUM(KOULECelkem!D58:J58)</f>
        <v>37.26</v>
      </c>
      <c r="M60" s="167">
        <f t="shared" si="1"/>
        <v>49.6138482023968</v>
      </c>
      <c r="N60" s="203">
        <f t="shared" si="0"/>
        <v>52.6138482023968</v>
      </c>
    </row>
    <row r="61" spans="1:14" ht="12.75">
      <c r="A61" s="5">
        <v>56</v>
      </c>
      <c r="B61" s="199" t="s">
        <v>9</v>
      </c>
      <c r="C61" s="18" t="s">
        <v>418</v>
      </c>
      <c r="D61" s="37">
        <v>7.98</v>
      </c>
      <c r="E61" s="37">
        <v>5.72</v>
      </c>
      <c r="F61" s="37">
        <v>4.7</v>
      </c>
      <c r="G61" s="37">
        <v>6.39</v>
      </c>
      <c r="H61" s="37">
        <v>6.55</v>
      </c>
      <c r="I61" s="37">
        <v>5.08</v>
      </c>
      <c r="J61" s="37">
        <v>1.85</v>
      </c>
      <c r="K61" s="251">
        <v>1954</v>
      </c>
      <c r="L61" s="21">
        <f>SUM(KOULECelkem!D59:J59)</f>
        <v>37.050000000000004</v>
      </c>
      <c r="M61" s="167">
        <f t="shared" si="1"/>
        <v>49.33422103861519</v>
      </c>
      <c r="N61" s="203">
        <f t="shared" si="0"/>
        <v>52.33422103861519</v>
      </c>
    </row>
    <row r="62" spans="1:14" ht="12.75">
      <c r="A62" s="5">
        <v>57</v>
      </c>
      <c r="B62" s="236" t="s">
        <v>72</v>
      </c>
      <c r="C62" s="92" t="s">
        <v>10</v>
      </c>
      <c r="D62" s="37">
        <v>5.9</v>
      </c>
      <c r="E62" s="37">
        <v>5.3</v>
      </c>
      <c r="F62" s="37">
        <v>5.73</v>
      </c>
      <c r="G62" s="37">
        <v>7.18</v>
      </c>
      <c r="H62" s="37">
        <v>6.51</v>
      </c>
      <c r="I62" s="37">
        <v>4.51</v>
      </c>
      <c r="J62" s="37">
        <v>3.07</v>
      </c>
      <c r="K62" s="251">
        <v>1962</v>
      </c>
      <c r="L62" s="21">
        <f>SUM(KOULECelkem!D60:J60)</f>
        <v>36.87</v>
      </c>
      <c r="M62" s="167">
        <f t="shared" si="1"/>
        <v>49.094540612516646</v>
      </c>
      <c r="N62" s="203">
        <f t="shared" si="0"/>
        <v>52.094540612516646</v>
      </c>
    </row>
    <row r="63" spans="1:14" ht="12.75">
      <c r="A63" s="5">
        <v>58</v>
      </c>
      <c r="B63" s="236" t="s">
        <v>77</v>
      </c>
      <c r="C63" s="92" t="s">
        <v>10</v>
      </c>
      <c r="D63" s="37">
        <v>6.95</v>
      </c>
      <c r="E63" s="37">
        <v>4.58</v>
      </c>
      <c r="F63" s="37">
        <v>5.21</v>
      </c>
      <c r="G63" s="37">
        <v>7.58</v>
      </c>
      <c r="H63" s="37">
        <v>7.36</v>
      </c>
      <c r="I63" s="37">
        <v>4.1</v>
      </c>
      <c r="J63" s="37">
        <v>2.21</v>
      </c>
      <c r="K63" s="251">
        <v>1951</v>
      </c>
      <c r="L63" s="21">
        <f>SUM(KOULECelkem!D61:J61)</f>
        <v>36.809999999999995</v>
      </c>
      <c r="M63" s="167">
        <f t="shared" si="1"/>
        <v>49.01464713715046</v>
      </c>
      <c r="N63" s="203">
        <f t="shared" si="0"/>
        <v>52.01464713715046</v>
      </c>
    </row>
    <row r="64" spans="1:14" ht="12.75">
      <c r="A64" s="5">
        <v>59</v>
      </c>
      <c r="B64" s="236" t="s">
        <v>53</v>
      </c>
      <c r="C64" s="92" t="s">
        <v>48</v>
      </c>
      <c r="D64" s="37">
        <v>6.49</v>
      </c>
      <c r="E64" s="37">
        <v>5.58</v>
      </c>
      <c r="F64" s="37">
        <v>5.09</v>
      </c>
      <c r="G64" s="37">
        <v>7.28</v>
      </c>
      <c r="H64" s="37">
        <v>6.91</v>
      </c>
      <c r="I64" s="37">
        <v>4.48</v>
      </c>
      <c r="J64" s="37">
        <v>1.63</v>
      </c>
      <c r="K64" s="251">
        <v>1950</v>
      </c>
      <c r="L64" s="21">
        <f>SUM(KOULECelkem!D62:J62)</f>
        <v>36.69</v>
      </c>
      <c r="M64" s="167">
        <f t="shared" si="1"/>
        <v>48.85486018641811</v>
      </c>
      <c r="N64" s="203">
        <f t="shared" si="0"/>
        <v>51.85486018641811</v>
      </c>
    </row>
    <row r="65" spans="1:14" ht="12.75">
      <c r="A65" s="5">
        <v>60</v>
      </c>
      <c r="B65" s="237" t="s">
        <v>276</v>
      </c>
      <c r="C65" s="94" t="s">
        <v>277</v>
      </c>
      <c r="D65" s="37">
        <v>6.81</v>
      </c>
      <c r="E65" s="37">
        <v>5.1</v>
      </c>
      <c r="F65" s="37">
        <v>6.08</v>
      </c>
      <c r="G65" s="37">
        <v>6.47</v>
      </c>
      <c r="H65" s="37">
        <v>6.43</v>
      </c>
      <c r="I65" s="37">
        <v>4.63</v>
      </c>
      <c r="J65" s="37">
        <v>1.77</v>
      </c>
      <c r="K65" s="251">
        <v>1962</v>
      </c>
      <c r="L65" s="21">
        <f>SUM(KOULECelkem!D63:J63)</f>
        <v>35.25</v>
      </c>
      <c r="M65" s="167">
        <f t="shared" si="1"/>
        <v>46.93741677762983</v>
      </c>
      <c r="N65" s="203">
        <f t="shared" si="0"/>
        <v>49.93741677762983</v>
      </c>
    </row>
    <row r="66" spans="1:14" ht="12.75">
      <c r="A66" s="5">
        <v>61</v>
      </c>
      <c r="B66" s="237" t="s">
        <v>227</v>
      </c>
      <c r="C66" s="94" t="s">
        <v>320</v>
      </c>
      <c r="D66" s="37">
        <v>6.43</v>
      </c>
      <c r="E66" s="37">
        <v>5.79</v>
      </c>
      <c r="F66" s="37">
        <v>4.85</v>
      </c>
      <c r="G66" s="37">
        <v>6.56</v>
      </c>
      <c r="H66" s="37">
        <v>5.63</v>
      </c>
      <c r="I66" s="37">
        <v>5.49</v>
      </c>
      <c r="J66" s="37">
        <v>2.05</v>
      </c>
      <c r="K66" s="251">
        <v>1988</v>
      </c>
      <c r="L66" s="21">
        <f>SUM(KOULECelkem!D64:J64)</f>
        <v>35.18</v>
      </c>
      <c r="M66" s="167">
        <f t="shared" si="1"/>
        <v>46.84420772303596</v>
      </c>
      <c r="N66" s="203">
        <f t="shared" si="0"/>
        <v>49.84420772303596</v>
      </c>
    </row>
    <row r="67" spans="1:14" ht="12.75">
      <c r="A67" s="5">
        <v>62</v>
      </c>
      <c r="B67" s="199" t="s">
        <v>26</v>
      </c>
      <c r="C67" s="18" t="s">
        <v>20</v>
      </c>
      <c r="D67" s="37">
        <v>7.26</v>
      </c>
      <c r="E67" s="37">
        <v>7.02</v>
      </c>
      <c r="F67" s="37" t="s">
        <v>352</v>
      </c>
      <c r="G67" s="37">
        <v>6.87</v>
      </c>
      <c r="H67" s="37">
        <v>7.33</v>
      </c>
      <c r="I67" s="37">
        <v>6.26</v>
      </c>
      <c r="J67" s="37">
        <v>1.81</v>
      </c>
      <c r="K67" s="251">
        <v>1986</v>
      </c>
      <c r="L67" s="21">
        <f>SUM(KOULECelkem!D65:J65)</f>
        <v>35.07</v>
      </c>
      <c r="M67" s="167">
        <f t="shared" si="1"/>
        <v>46.69773635153129</v>
      </c>
      <c r="N67" s="203">
        <f t="shared" si="0"/>
        <v>49.69773635153129</v>
      </c>
    </row>
    <row r="68" spans="1:14" ht="12.75">
      <c r="A68" s="5">
        <v>63</v>
      </c>
      <c r="B68" s="237" t="s">
        <v>219</v>
      </c>
      <c r="C68" s="94" t="s">
        <v>377</v>
      </c>
      <c r="D68" s="37">
        <v>7.11</v>
      </c>
      <c r="E68" s="37">
        <v>5.35</v>
      </c>
      <c r="F68" s="37">
        <v>4.72</v>
      </c>
      <c r="G68" s="37">
        <v>5.79</v>
      </c>
      <c r="H68" s="37">
        <v>4.19</v>
      </c>
      <c r="I68" s="37">
        <v>6.9</v>
      </c>
      <c r="J68" s="37">
        <v>2.06</v>
      </c>
      <c r="K68" s="251">
        <v>1972</v>
      </c>
      <c r="L68" s="21">
        <f>SUM(KOULECelkem!D66:J66)</f>
        <v>34.910000000000004</v>
      </c>
      <c r="M68" s="167">
        <f t="shared" si="1"/>
        <v>46.48468708388816</v>
      </c>
      <c r="N68" s="203">
        <f t="shared" si="0"/>
        <v>49.48468708388816</v>
      </c>
    </row>
    <row r="69" spans="1:14" ht="12.75">
      <c r="A69" s="5">
        <v>64</v>
      </c>
      <c r="B69" s="199" t="s">
        <v>40</v>
      </c>
      <c r="C69" s="18" t="s">
        <v>225</v>
      </c>
      <c r="D69" s="37">
        <v>6.95</v>
      </c>
      <c r="E69" s="37">
        <v>5.31</v>
      </c>
      <c r="F69" s="37">
        <v>4.5</v>
      </c>
      <c r="G69" s="37">
        <v>5.97</v>
      </c>
      <c r="H69" s="37">
        <v>5.68</v>
      </c>
      <c r="I69" s="37">
        <v>4.7</v>
      </c>
      <c r="J69" s="37">
        <v>2.61</v>
      </c>
      <c r="K69" s="251">
        <v>1979</v>
      </c>
      <c r="L69" s="21">
        <f>SUM(KOULECelkem!D67:J67)</f>
        <v>34.89</v>
      </c>
      <c r="M69" s="167">
        <f t="shared" si="1"/>
        <v>46.45805592543276</v>
      </c>
      <c r="N69" s="203">
        <f t="shared" si="0"/>
        <v>49.45805592543276</v>
      </c>
    </row>
    <row r="70" spans="1:14" ht="12.75">
      <c r="A70" s="5">
        <v>65</v>
      </c>
      <c r="B70" s="236" t="s">
        <v>563</v>
      </c>
      <c r="C70" s="92" t="s">
        <v>38</v>
      </c>
      <c r="D70" s="37">
        <v>6.24</v>
      </c>
      <c r="E70" s="37">
        <v>5.45</v>
      </c>
      <c r="F70" s="37">
        <v>5.53</v>
      </c>
      <c r="G70" s="37">
        <v>5.44</v>
      </c>
      <c r="H70" s="37">
        <v>5.92</v>
      </c>
      <c r="I70" s="37">
        <v>5.05</v>
      </c>
      <c r="J70" s="37">
        <v>1.83</v>
      </c>
      <c r="K70" s="251">
        <v>1987</v>
      </c>
      <c r="L70" s="21">
        <f>SUM(KOULECelkem!D68:J68)</f>
        <v>34.53</v>
      </c>
      <c r="M70" s="167">
        <f t="shared" si="1"/>
        <v>45.97869507323569</v>
      </c>
      <c r="N70" s="203">
        <f t="shared" si="0"/>
        <v>48.97869507323569</v>
      </c>
    </row>
    <row r="71" spans="1:14" ht="12.75">
      <c r="A71" s="5">
        <v>66</v>
      </c>
      <c r="B71" s="236" t="s">
        <v>283</v>
      </c>
      <c r="C71" s="92" t="s">
        <v>280</v>
      </c>
      <c r="D71" s="37">
        <v>6.81</v>
      </c>
      <c r="E71" s="37">
        <v>5.68</v>
      </c>
      <c r="F71" s="37">
        <v>5.85</v>
      </c>
      <c r="G71" s="37">
        <v>5.58</v>
      </c>
      <c r="H71" s="37">
        <v>5.97</v>
      </c>
      <c r="I71" s="37">
        <v>4.08</v>
      </c>
      <c r="J71" s="37">
        <v>1.42</v>
      </c>
      <c r="K71" s="251">
        <v>1967</v>
      </c>
      <c r="L71" s="21">
        <f>SUM(KOULECelkem!D69:J69)</f>
        <v>34.28999999999999</v>
      </c>
      <c r="M71" s="167">
        <f t="shared" si="1"/>
        <v>45.65912117177097</v>
      </c>
      <c r="N71" s="203">
        <f aca="true" t="shared" si="2" ref="N71:N98">M71+M$3</f>
        <v>48.65912117177097</v>
      </c>
    </row>
    <row r="72" spans="1:14" ht="12.75">
      <c r="A72" s="5">
        <v>67</v>
      </c>
      <c r="B72" s="237" t="s">
        <v>124</v>
      </c>
      <c r="C72" s="94" t="s">
        <v>102</v>
      </c>
      <c r="D72" s="37">
        <v>6.2</v>
      </c>
      <c r="E72" s="37">
        <v>5.6</v>
      </c>
      <c r="F72" s="37">
        <v>4.8</v>
      </c>
      <c r="G72" s="37">
        <v>6.77</v>
      </c>
      <c r="H72" s="37">
        <v>6.05</v>
      </c>
      <c r="I72" s="37">
        <v>4.35</v>
      </c>
      <c r="J72" s="37">
        <v>1.54</v>
      </c>
      <c r="K72" s="251">
        <v>1975</v>
      </c>
      <c r="L72" s="21">
        <f>SUM(KOULECelkem!D70:J70)</f>
        <v>34.14</v>
      </c>
      <c r="M72" s="167">
        <f aca="true" t="shared" si="3" ref="M72:M98">(L72/L$6)*100</f>
        <v>45.45938748335553</v>
      </c>
      <c r="N72" s="203">
        <f t="shared" si="2"/>
        <v>48.45938748335553</v>
      </c>
    </row>
    <row r="73" spans="1:14" ht="12.75">
      <c r="A73" s="5">
        <v>68</v>
      </c>
      <c r="B73" s="199" t="s">
        <v>174</v>
      </c>
      <c r="C73" s="18" t="s">
        <v>28</v>
      </c>
      <c r="D73" s="37">
        <v>6.36</v>
      </c>
      <c r="E73" s="37">
        <v>5.31</v>
      </c>
      <c r="F73" s="37">
        <v>5.1</v>
      </c>
      <c r="G73" s="37">
        <v>5.7</v>
      </c>
      <c r="H73" s="37">
        <v>5.92</v>
      </c>
      <c r="I73" s="37">
        <v>4.57</v>
      </c>
      <c r="J73" s="37">
        <v>2.3</v>
      </c>
      <c r="K73" s="251">
        <v>1990</v>
      </c>
      <c r="L73" s="21">
        <f>SUM(KOULECelkem!D71:J71)</f>
        <v>33.83</v>
      </c>
      <c r="M73" s="167">
        <f t="shared" si="3"/>
        <v>45.04660452729694</v>
      </c>
      <c r="N73" s="203">
        <f t="shared" si="2"/>
        <v>48.04660452729694</v>
      </c>
    </row>
    <row r="74" spans="1:14" ht="12.75">
      <c r="A74" s="5">
        <v>69</v>
      </c>
      <c r="B74" s="199" t="s">
        <v>309</v>
      </c>
      <c r="C74" s="18" t="s">
        <v>10</v>
      </c>
      <c r="D74" s="37">
        <v>5.32</v>
      </c>
      <c r="E74" s="37">
        <v>6.6</v>
      </c>
      <c r="F74" s="37">
        <v>4.41</v>
      </c>
      <c r="G74" s="37">
        <v>6.24</v>
      </c>
      <c r="H74" s="37">
        <v>5.66</v>
      </c>
      <c r="I74" s="37">
        <v>5.05</v>
      </c>
      <c r="J74" s="37">
        <v>1.77</v>
      </c>
      <c r="K74" s="251">
        <v>1985</v>
      </c>
      <c r="L74" s="21">
        <f>SUM(KOULECelkem!D72:J72)</f>
        <v>33.81</v>
      </c>
      <c r="M74" s="167">
        <f t="shared" si="3"/>
        <v>45.019973368841555</v>
      </c>
      <c r="N74" s="203">
        <f t="shared" si="2"/>
        <v>48.019973368841555</v>
      </c>
    </row>
    <row r="75" spans="1:14" ht="12.75">
      <c r="A75" s="5">
        <v>70</v>
      </c>
      <c r="B75" s="199" t="s">
        <v>175</v>
      </c>
      <c r="C75" s="18" t="s">
        <v>246</v>
      </c>
      <c r="D75" s="37">
        <v>6.96</v>
      </c>
      <c r="E75" s="37">
        <v>5.67</v>
      </c>
      <c r="F75" s="37">
        <v>4.63</v>
      </c>
      <c r="G75" s="37">
        <v>6.48</v>
      </c>
      <c r="H75" s="37">
        <v>5.55</v>
      </c>
      <c r="I75" s="37">
        <v>3.24</v>
      </c>
      <c r="J75" s="37">
        <v>2.15</v>
      </c>
      <c r="K75" s="251">
        <v>1957</v>
      </c>
      <c r="L75" s="21">
        <f>SUM(KOULECelkem!D73:J73)</f>
        <v>33.18000000000001</v>
      </c>
      <c r="M75" s="167">
        <f t="shared" si="3"/>
        <v>44.181091877496684</v>
      </c>
      <c r="N75" s="203">
        <f t="shared" si="2"/>
        <v>47.181091877496684</v>
      </c>
    </row>
    <row r="76" spans="1:14" ht="12.75">
      <c r="A76" s="5">
        <v>71</v>
      </c>
      <c r="B76" s="199" t="s">
        <v>236</v>
      </c>
      <c r="C76" s="18" t="s">
        <v>10</v>
      </c>
      <c r="D76" s="37">
        <v>7.5</v>
      </c>
      <c r="E76" s="37">
        <v>5.66</v>
      </c>
      <c r="F76" s="37">
        <v>4.48</v>
      </c>
      <c r="G76" s="37">
        <v>5.99</v>
      </c>
      <c r="H76" s="37">
        <v>5.36</v>
      </c>
      <c r="I76" s="37">
        <v>3.71</v>
      </c>
      <c r="J76" s="37">
        <v>1.85</v>
      </c>
      <c r="K76" s="251">
        <v>1966</v>
      </c>
      <c r="L76" s="21">
        <f>SUM(KOULECelkem!D74:J74)</f>
        <v>32.99</v>
      </c>
      <c r="M76" s="167">
        <f t="shared" si="3"/>
        <v>43.928095872170445</v>
      </c>
      <c r="N76" s="203">
        <f t="shared" si="2"/>
        <v>46.928095872170445</v>
      </c>
    </row>
    <row r="77" spans="1:14" ht="12.75">
      <c r="A77" s="5">
        <v>72</v>
      </c>
      <c r="B77" s="200" t="s">
        <v>143</v>
      </c>
      <c r="C77" s="19" t="s">
        <v>33</v>
      </c>
      <c r="D77" s="37">
        <v>6.54</v>
      </c>
      <c r="E77" s="37">
        <v>5.33</v>
      </c>
      <c r="F77" s="37">
        <v>5.51</v>
      </c>
      <c r="G77" s="37">
        <v>5.82</v>
      </c>
      <c r="H77" s="37">
        <v>5.45</v>
      </c>
      <c r="I77" s="37">
        <v>3.8</v>
      </c>
      <c r="J77" s="37">
        <v>1.96</v>
      </c>
      <c r="K77" s="251">
        <v>1972</v>
      </c>
      <c r="L77" s="21">
        <f>SUM(KOULECelkem!D75:J75)</f>
        <v>32.36</v>
      </c>
      <c r="M77" s="167">
        <f t="shared" si="3"/>
        <v>43.08921438082557</v>
      </c>
      <c r="N77" s="203">
        <f t="shared" si="2"/>
        <v>46.08921438082557</v>
      </c>
    </row>
    <row r="78" spans="1:14" ht="12.75">
      <c r="A78" s="5">
        <v>73</v>
      </c>
      <c r="B78" s="199" t="s">
        <v>9</v>
      </c>
      <c r="C78" s="18" t="s">
        <v>416</v>
      </c>
      <c r="D78" s="37">
        <v>6.77</v>
      </c>
      <c r="E78" s="37">
        <v>4.74</v>
      </c>
      <c r="F78" s="37">
        <v>4.43</v>
      </c>
      <c r="G78" s="37">
        <v>6.91</v>
      </c>
      <c r="H78" s="37">
        <v>6.02</v>
      </c>
      <c r="I78" s="37">
        <v>3.38</v>
      </c>
      <c r="J78" s="37">
        <v>1.93</v>
      </c>
      <c r="K78" s="251">
        <v>1980</v>
      </c>
      <c r="L78" s="21">
        <f>SUM(KOULECelkem!D76:J76)</f>
        <v>31.300000000000004</v>
      </c>
      <c r="M78" s="167">
        <f t="shared" si="3"/>
        <v>41.67776298268976</v>
      </c>
      <c r="N78" s="203">
        <f t="shared" si="2"/>
        <v>44.67776298268976</v>
      </c>
    </row>
    <row r="79" spans="1:14" ht="12.75">
      <c r="A79" s="5">
        <v>74</v>
      </c>
      <c r="B79" s="237" t="s">
        <v>350</v>
      </c>
      <c r="C79" s="94" t="s">
        <v>351</v>
      </c>
      <c r="D79" s="37">
        <v>6.29</v>
      </c>
      <c r="E79" s="37">
        <v>4.7</v>
      </c>
      <c r="F79" s="37">
        <v>4.25</v>
      </c>
      <c r="G79" s="37">
        <v>6.15</v>
      </c>
      <c r="H79" s="37">
        <v>6.21</v>
      </c>
      <c r="I79" s="37">
        <v>4.52</v>
      </c>
      <c r="J79" s="37">
        <v>1.95</v>
      </c>
      <c r="K79" s="251">
        <v>1969</v>
      </c>
      <c r="L79" s="21">
        <f>SUM(KOULECelkem!D77:J77)</f>
        <v>31.2</v>
      </c>
      <c r="M79" s="167">
        <f t="shared" si="3"/>
        <v>41.54460719041278</v>
      </c>
      <c r="N79" s="203">
        <f t="shared" si="2"/>
        <v>44.54460719041278</v>
      </c>
    </row>
    <row r="80" spans="1:14" ht="12.75">
      <c r="A80" s="5">
        <v>75</v>
      </c>
      <c r="B80" s="237" t="s">
        <v>227</v>
      </c>
      <c r="C80" s="94" t="s">
        <v>513</v>
      </c>
      <c r="D80" s="37">
        <v>6.36</v>
      </c>
      <c r="E80" s="37">
        <v>5.58</v>
      </c>
      <c r="F80" s="37">
        <v>4.59</v>
      </c>
      <c r="G80" s="37">
        <v>5.78</v>
      </c>
      <c r="H80" s="37">
        <v>5.27</v>
      </c>
      <c r="I80" s="37">
        <v>4.41</v>
      </c>
      <c r="J80" s="37">
        <v>1.96</v>
      </c>
      <c r="K80" s="251">
        <v>1991</v>
      </c>
      <c r="L80" s="21">
        <f>SUM(KOULECelkem!D78:J78)</f>
        <v>30.729999999999997</v>
      </c>
      <c r="M80" s="167">
        <f t="shared" si="3"/>
        <v>40.918774966711055</v>
      </c>
      <c r="N80" s="203">
        <f t="shared" si="2"/>
        <v>43.918774966711055</v>
      </c>
    </row>
    <row r="81" spans="1:14" ht="12.75">
      <c r="A81" s="5">
        <v>76</v>
      </c>
      <c r="B81" s="200" t="s">
        <v>68</v>
      </c>
      <c r="C81" s="19" t="s">
        <v>69</v>
      </c>
      <c r="D81" s="37">
        <v>5.58</v>
      </c>
      <c r="E81" s="37">
        <v>5.18</v>
      </c>
      <c r="F81" s="37">
        <v>4.27</v>
      </c>
      <c r="G81" s="37">
        <v>6.58</v>
      </c>
      <c r="H81" s="37">
        <v>6.82</v>
      </c>
      <c r="I81" s="37">
        <v>3.58</v>
      </c>
      <c r="J81" s="37">
        <v>1.89</v>
      </c>
      <c r="K81" s="251">
        <v>1984</v>
      </c>
      <c r="L81" s="21">
        <f>SUM(KOULECelkem!D79:J79)</f>
        <v>30.500000000000004</v>
      </c>
      <c r="M81" s="167">
        <f t="shared" si="3"/>
        <v>40.61251664447404</v>
      </c>
      <c r="N81" s="203">
        <f t="shared" si="2"/>
        <v>43.61251664447404</v>
      </c>
    </row>
    <row r="82" spans="1:14" ht="12.75">
      <c r="A82" s="5">
        <v>77</v>
      </c>
      <c r="B82" s="237" t="s">
        <v>101</v>
      </c>
      <c r="C82" s="94" t="s">
        <v>102</v>
      </c>
      <c r="D82" s="37">
        <v>5.74</v>
      </c>
      <c r="E82" s="37">
        <v>6.39</v>
      </c>
      <c r="F82" s="37">
        <v>4.79</v>
      </c>
      <c r="G82" s="37">
        <v>5.67</v>
      </c>
      <c r="H82" s="37">
        <v>5.57</v>
      </c>
      <c r="I82" s="37">
        <v>3.74</v>
      </c>
      <c r="J82" s="37">
        <v>1.92</v>
      </c>
      <c r="K82" s="251">
        <v>1989</v>
      </c>
      <c r="L82" s="21">
        <f>SUM(KOULECelkem!D80:J80)</f>
        <v>30.5</v>
      </c>
      <c r="M82" s="167">
        <f t="shared" si="3"/>
        <v>40.61251664447404</v>
      </c>
      <c r="N82" s="203">
        <f t="shared" si="2"/>
        <v>43.61251664447404</v>
      </c>
    </row>
    <row r="83" spans="1:14" ht="12.75">
      <c r="A83" s="5">
        <v>78</v>
      </c>
      <c r="B83" s="237" t="s">
        <v>101</v>
      </c>
      <c r="C83" s="94" t="s">
        <v>132</v>
      </c>
      <c r="D83" s="37">
        <v>6.24</v>
      </c>
      <c r="E83" s="37">
        <v>5.25</v>
      </c>
      <c r="F83" s="37">
        <v>4.91</v>
      </c>
      <c r="G83" s="37">
        <v>5.68</v>
      </c>
      <c r="H83" s="37">
        <v>6.02</v>
      </c>
      <c r="I83" s="37">
        <v>4.36</v>
      </c>
      <c r="J83" s="37">
        <v>1.29</v>
      </c>
      <c r="K83" s="251">
        <v>1966</v>
      </c>
      <c r="L83" s="21">
        <f>SUM(KOULECelkem!D81:J81)</f>
        <v>30.009999999999998</v>
      </c>
      <c r="M83" s="167">
        <f t="shared" si="3"/>
        <v>39.96005326231691</v>
      </c>
      <c r="N83" s="203">
        <f t="shared" si="2"/>
        <v>42.96005326231691</v>
      </c>
    </row>
    <row r="84" spans="1:14" ht="12.75">
      <c r="A84" s="5">
        <v>79</v>
      </c>
      <c r="B84" s="237" t="s">
        <v>218</v>
      </c>
      <c r="C84" s="94" t="s">
        <v>33</v>
      </c>
      <c r="D84" s="37">
        <v>6.52</v>
      </c>
      <c r="E84" s="37">
        <v>5.14</v>
      </c>
      <c r="F84" s="37">
        <v>4.91</v>
      </c>
      <c r="G84" s="37">
        <v>6.2</v>
      </c>
      <c r="H84" s="37">
        <v>5.15</v>
      </c>
      <c r="I84" s="37">
        <v>3.92</v>
      </c>
      <c r="J84" s="37">
        <v>1.81</v>
      </c>
      <c r="K84" s="251">
        <v>1988</v>
      </c>
      <c r="L84" s="21">
        <f>SUM(KOULECelkem!D82:J82)</f>
        <v>29.689999999999998</v>
      </c>
      <c r="M84" s="167">
        <f t="shared" si="3"/>
        <v>39.533954727030626</v>
      </c>
      <c r="N84" s="203">
        <f t="shared" si="2"/>
        <v>42.533954727030626</v>
      </c>
    </row>
    <row r="85" spans="1:14" ht="12.75">
      <c r="A85" s="5">
        <v>80</v>
      </c>
      <c r="B85" s="237" t="s">
        <v>314</v>
      </c>
      <c r="C85" s="94" t="s">
        <v>315</v>
      </c>
      <c r="D85" s="37">
        <v>6.89</v>
      </c>
      <c r="E85" s="37">
        <v>5.35</v>
      </c>
      <c r="F85" s="37">
        <v>4.96</v>
      </c>
      <c r="G85" s="37">
        <v>6.27</v>
      </c>
      <c r="H85" s="37">
        <v>5.16</v>
      </c>
      <c r="I85" s="37">
        <v>3.76</v>
      </c>
      <c r="J85" s="37">
        <v>0.96</v>
      </c>
      <c r="K85" s="251">
        <v>1991</v>
      </c>
      <c r="L85" s="21">
        <f>SUM(KOULECelkem!D83:J83)</f>
        <v>28.809999999999995</v>
      </c>
      <c r="M85" s="167">
        <f t="shared" si="3"/>
        <v>38.36218375499334</v>
      </c>
      <c r="N85" s="203">
        <f t="shared" si="2"/>
        <v>41.36218375499334</v>
      </c>
    </row>
    <row r="86" spans="1:14" ht="12.75">
      <c r="A86" s="5">
        <v>81</v>
      </c>
      <c r="B86" s="199" t="s">
        <v>131</v>
      </c>
      <c r="C86" s="18" t="s">
        <v>20</v>
      </c>
      <c r="D86" s="37">
        <v>5.3</v>
      </c>
      <c r="E86" s="37">
        <v>4.84</v>
      </c>
      <c r="F86" s="37">
        <v>4.24</v>
      </c>
      <c r="G86" s="37">
        <v>6.7</v>
      </c>
      <c r="H86" s="37">
        <v>6.4</v>
      </c>
      <c r="I86" s="37">
        <v>3.77</v>
      </c>
      <c r="J86" s="37">
        <v>2.09</v>
      </c>
      <c r="K86" s="251">
        <v>1991</v>
      </c>
      <c r="L86" s="21">
        <f>SUM(KOULECelkem!D84:J84)</f>
        <v>28.220000000000002</v>
      </c>
      <c r="M86" s="167">
        <f t="shared" si="3"/>
        <v>37.576564580559264</v>
      </c>
      <c r="N86" s="203">
        <f t="shared" si="2"/>
        <v>40.576564580559264</v>
      </c>
    </row>
    <row r="87" spans="1:14" ht="12.75">
      <c r="A87" s="5">
        <v>82</v>
      </c>
      <c r="B87" s="237" t="s">
        <v>319</v>
      </c>
      <c r="C87" s="94" t="s">
        <v>353</v>
      </c>
      <c r="D87" s="37">
        <v>5.68</v>
      </c>
      <c r="E87" s="37">
        <v>5.1</v>
      </c>
      <c r="F87" s="37">
        <v>4.62</v>
      </c>
      <c r="G87" s="37">
        <v>5.46</v>
      </c>
      <c r="H87" s="37">
        <v>5.66</v>
      </c>
      <c r="I87" s="37">
        <v>4.42</v>
      </c>
      <c r="J87" s="37">
        <v>2.25</v>
      </c>
      <c r="K87" s="251">
        <v>1991</v>
      </c>
      <c r="L87" s="21">
        <f>SUM(KOULECelkem!D85:J85)</f>
        <v>28.110000000000003</v>
      </c>
      <c r="M87" s="167">
        <f t="shared" si="3"/>
        <v>37.4300932090546</v>
      </c>
      <c r="N87" s="203">
        <f t="shared" si="2"/>
        <v>40.4300932090546</v>
      </c>
    </row>
    <row r="88" spans="1:14" ht="12.75">
      <c r="A88" s="5">
        <v>83</v>
      </c>
      <c r="B88" s="200" t="s">
        <v>565</v>
      </c>
      <c r="C88" s="19" t="s">
        <v>566</v>
      </c>
      <c r="D88" s="37">
        <v>6.3</v>
      </c>
      <c r="E88" s="37">
        <v>5.28</v>
      </c>
      <c r="F88" s="37">
        <v>4.57</v>
      </c>
      <c r="G88" s="37">
        <v>5.87</v>
      </c>
      <c r="H88" s="37">
        <v>5.16</v>
      </c>
      <c r="I88" s="37">
        <v>3.86</v>
      </c>
      <c r="J88" s="37">
        <v>1.8</v>
      </c>
      <c r="K88" s="251">
        <v>1975</v>
      </c>
      <c r="L88" s="21">
        <f>SUM(KOULECelkem!D86:J86)</f>
        <v>27.09</v>
      </c>
      <c r="M88" s="167">
        <f t="shared" si="3"/>
        <v>36.07190412782956</v>
      </c>
      <c r="N88" s="203">
        <f t="shared" si="2"/>
        <v>39.07190412782956</v>
      </c>
    </row>
    <row r="89" spans="1:14" ht="12.75">
      <c r="A89" s="5">
        <v>84</v>
      </c>
      <c r="B89" s="236" t="s">
        <v>283</v>
      </c>
      <c r="C89" s="92" t="s">
        <v>91</v>
      </c>
      <c r="D89" s="37">
        <v>5.85</v>
      </c>
      <c r="E89" s="37">
        <v>4.43</v>
      </c>
      <c r="F89" s="37">
        <v>4.85</v>
      </c>
      <c r="G89" s="37">
        <v>6.02</v>
      </c>
      <c r="H89" s="37">
        <v>6.04</v>
      </c>
      <c r="I89" s="37">
        <v>4.01</v>
      </c>
      <c r="J89" s="37">
        <v>1.37</v>
      </c>
      <c r="K89" s="251">
        <v>1990</v>
      </c>
      <c r="L89" s="21">
        <f>SUM(KOULECelkem!D87:J87)</f>
        <v>25.109999999999996</v>
      </c>
      <c r="M89" s="167">
        <f t="shared" si="3"/>
        <v>33.43541944074567</v>
      </c>
      <c r="N89" s="203">
        <f t="shared" si="2"/>
        <v>36.43541944074567</v>
      </c>
    </row>
    <row r="90" spans="1:14" ht="12.75">
      <c r="A90" s="5">
        <v>85</v>
      </c>
      <c r="B90" s="236" t="s">
        <v>469</v>
      </c>
      <c r="C90" s="92" t="s">
        <v>470</v>
      </c>
      <c r="D90" s="37">
        <v>6.13</v>
      </c>
      <c r="E90" s="37">
        <v>5.16</v>
      </c>
      <c r="F90" s="37">
        <v>4.96</v>
      </c>
      <c r="G90" s="37">
        <v>4.66</v>
      </c>
      <c r="H90" s="37">
        <v>5.12</v>
      </c>
      <c r="I90" s="37">
        <v>4.96</v>
      </c>
      <c r="J90" s="37">
        <v>1.39</v>
      </c>
      <c r="K90" s="251">
        <v>1992</v>
      </c>
      <c r="L90" s="21">
        <f>SUM(KOULECelkem!D88:J88)</f>
        <v>24.47</v>
      </c>
      <c r="M90" s="167">
        <f t="shared" si="3"/>
        <v>32.583222370173104</v>
      </c>
      <c r="N90" s="203">
        <f t="shared" si="2"/>
        <v>35.583222370173104</v>
      </c>
    </row>
    <row r="91" spans="1:14" ht="12.75">
      <c r="A91" s="5">
        <v>86</v>
      </c>
      <c r="B91" s="236" t="s">
        <v>127</v>
      </c>
      <c r="C91" s="92" t="s">
        <v>20</v>
      </c>
      <c r="D91" s="37">
        <v>5.95</v>
      </c>
      <c r="E91" s="37">
        <v>4.81</v>
      </c>
      <c r="F91" s="37">
        <v>4.72</v>
      </c>
      <c r="G91" s="37">
        <v>5.76</v>
      </c>
      <c r="H91" s="37">
        <v>5.43</v>
      </c>
      <c r="I91" s="37">
        <v>3.79</v>
      </c>
      <c r="J91" s="37">
        <v>1.55</v>
      </c>
      <c r="K91" s="251">
        <v>1984</v>
      </c>
      <c r="L91" s="21">
        <f>SUM(KOULECelkem!D89:J89)</f>
        <v>23.99</v>
      </c>
      <c r="M91" s="167">
        <f t="shared" si="3"/>
        <v>31.944074567243675</v>
      </c>
      <c r="N91" s="203">
        <f t="shared" si="2"/>
        <v>34.944074567243675</v>
      </c>
    </row>
    <row r="92" spans="1:14" ht="12.75">
      <c r="A92" s="5">
        <v>87</v>
      </c>
      <c r="B92" s="237" t="s">
        <v>101</v>
      </c>
      <c r="C92" s="94" t="s">
        <v>138</v>
      </c>
      <c r="D92" s="37">
        <v>5.06</v>
      </c>
      <c r="E92" s="37">
        <v>4.53</v>
      </c>
      <c r="F92" s="37">
        <v>4.14</v>
      </c>
      <c r="G92" s="37">
        <v>5.76</v>
      </c>
      <c r="H92" s="37">
        <v>6.25</v>
      </c>
      <c r="I92" s="37">
        <v>4.32</v>
      </c>
      <c r="J92" s="37">
        <v>1.9</v>
      </c>
      <c r="K92" s="251">
        <v>1992</v>
      </c>
      <c r="L92" s="21">
        <f>SUM(KOULECelkem!D90:J90)</f>
        <v>23.4</v>
      </c>
      <c r="M92" s="167">
        <f t="shared" si="3"/>
        <v>31.158455392809586</v>
      </c>
      <c r="N92" s="203">
        <f t="shared" si="2"/>
        <v>34.158455392809586</v>
      </c>
    </row>
    <row r="93" spans="1:14" ht="12.75">
      <c r="A93" s="5">
        <v>88</v>
      </c>
      <c r="B93" s="199" t="s">
        <v>75</v>
      </c>
      <c r="C93" s="18" t="s">
        <v>32</v>
      </c>
      <c r="D93" s="37">
        <v>5.3</v>
      </c>
      <c r="E93" s="37">
        <v>4.68</v>
      </c>
      <c r="F93" s="37">
        <v>4.72</v>
      </c>
      <c r="G93" s="37">
        <v>5.93</v>
      </c>
      <c r="H93" s="37">
        <v>6.06</v>
      </c>
      <c r="I93" s="37">
        <v>3.06</v>
      </c>
      <c r="J93" s="37">
        <v>1.85</v>
      </c>
      <c r="K93" s="251">
        <v>1988</v>
      </c>
      <c r="L93" s="21">
        <f>SUM(KOULECelkem!D91:J91)</f>
        <v>21.740000000000002</v>
      </c>
      <c r="M93" s="167">
        <f t="shared" si="3"/>
        <v>28.948069241011986</v>
      </c>
      <c r="N93" s="203">
        <f t="shared" si="2"/>
        <v>31.948069241011986</v>
      </c>
    </row>
    <row r="94" spans="1:14" ht="12.75">
      <c r="A94" s="5">
        <v>89</v>
      </c>
      <c r="B94" s="237" t="s">
        <v>73</v>
      </c>
      <c r="C94" s="94" t="s">
        <v>296</v>
      </c>
      <c r="D94" s="37">
        <v>4.52</v>
      </c>
      <c r="E94" s="37">
        <v>4.74</v>
      </c>
      <c r="F94" s="37">
        <v>4.59</v>
      </c>
      <c r="G94" s="37">
        <v>5.79</v>
      </c>
      <c r="H94" s="37">
        <v>6.27</v>
      </c>
      <c r="I94" s="37">
        <v>4.63</v>
      </c>
      <c r="J94" s="37">
        <v>1.05</v>
      </c>
      <c r="K94" s="251">
        <v>1993</v>
      </c>
      <c r="L94" s="21">
        <f>SUM(KOULECelkem!D92:J92)</f>
        <v>19.98</v>
      </c>
      <c r="M94" s="167">
        <f t="shared" si="3"/>
        <v>26.60452729693742</v>
      </c>
      <c r="N94" s="203">
        <f t="shared" si="2"/>
        <v>29.60452729693742</v>
      </c>
    </row>
    <row r="95" spans="1:14" ht="12.75">
      <c r="A95" s="5">
        <v>90</v>
      </c>
      <c r="B95" s="199" t="s">
        <v>174</v>
      </c>
      <c r="C95" s="18" t="s">
        <v>158</v>
      </c>
      <c r="D95" s="37">
        <v>7.65</v>
      </c>
      <c r="E95" s="37">
        <v>1.94</v>
      </c>
      <c r="F95" s="37">
        <v>5.46</v>
      </c>
      <c r="G95" s="37">
        <v>6.63</v>
      </c>
      <c r="H95" s="37">
        <v>4.79</v>
      </c>
      <c r="I95" s="37">
        <v>3.04</v>
      </c>
      <c r="J95" s="37">
        <v>1.77</v>
      </c>
      <c r="K95" s="251">
        <v>1993</v>
      </c>
      <c r="L95" s="21">
        <f>SUM(KOULECelkem!D93:J93)</f>
        <v>19.699999999999996</v>
      </c>
      <c r="M95" s="167">
        <f t="shared" si="3"/>
        <v>26.231691078561916</v>
      </c>
      <c r="N95" s="203">
        <f t="shared" si="2"/>
        <v>29.231691078561916</v>
      </c>
    </row>
    <row r="96" spans="1:14" ht="12.75">
      <c r="A96" s="5">
        <v>91</v>
      </c>
      <c r="B96" s="199" t="s">
        <v>92</v>
      </c>
      <c r="C96" s="18" t="s">
        <v>146</v>
      </c>
      <c r="D96" s="37">
        <v>4.83</v>
      </c>
      <c r="E96" s="37">
        <v>5.33</v>
      </c>
      <c r="F96" s="37">
        <v>3.56</v>
      </c>
      <c r="G96" s="37">
        <v>5.39</v>
      </c>
      <c r="H96" s="37">
        <v>5.58</v>
      </c>
      <c r="I96" s="37">
        <v>3.71</v>
      </c>
      <c r="J96" s="37">
        <v>1.78</v>
      </c>
      <c r="K96" s="251">
        <v>1996</v>
      </c>
      <c r="L96" s="21">
        <f>SUM(KOULECelkem!D94:J94)</f>
        <v>15.450000000000001</v>
      </c>
      <c r="M96" s="167">
        <f t="shared" si="3"/>
        <v>20.57256990679095</v>
      </c>
      <c r="N96" s="203">
        <f t="shared" si="2"/>
        <v>23.57256990679095</v>
      </c>
    </row>
    <row r="97" spans="1:14" ht="12.75">
      <c r="A97" s="5">
        <v>92</v>
      </c>
      <c r="B97" s="199" t="s">
        <v>98</v>
      </c>
      <c r="C97" s="18" t="s">
        <v>15</v>
      </c>
      <c r="D97" s="37">
        <v>6.07</v>
      </c>
      <c r="E97" s="37">
        <v>4.59</v>
      </c>
      <c r="F97" s="37">
        <v>4.16</v>
      </c>
      <c r="G97" s="37">
        <v>5.84</v>
      </c>
      <c r="H97" s="37">
        <v>6.27</v>
      </c>
      <c r="I97" s="37">
        <v>2.33</v>
      </c>
      <c r="J97" s="37">
        <v>0.88</v>
      </c>
      <c r="K97" s="251">
        <v>1983</v>
      </c>
      <c r="L97" s="21">
        <f>SUM(KOULECelkem!D95:J95)</f>
        <v>14.74</v>
      </c>
      <c r="M97" s="167">
        <f t="shared" si="3"/>
        <v>19.627163781624503</v>
      </c>
      <c r="N97" s="203">
        <f t="shared" si="2"/>
        <v>22.627163781624503</v>
      </c>
    </row>
    <row r="98" spans="1:14" ht="12.75">
      <c r="A98" s="5">
        <v>93</v>
      </c>
      <c r="B98" s="199" t="s">
        <v>155</v>
      </c>
      <c r="C98" s="18" t="s">
        <v>17</v>
      </c>
      <c r="D98" s="37">
        <v>6.01</v>
      </c>
      <c r="E98" s="37">
        <v>4.87</v>
      </c>
      <c r="F98" s="37">
        <v>3.8</v>
      </c>
      <c r="G98" s="37">
        <v>4.71</v>
      </c>
      <c r="H98" s="37">
        <v>5.15</v>
      </c>
      <c r="I98" s="37">
        <v>4.24</v>
      </c>
      <c r="J98" s="37">
        <v>1.34</v>
      </c>
      <c r="K98" s="251">
        <v>1992</v>
      </c>
      <c r="L98" s="21">
        <f>SUM(KOULECelkem!D96:J96)</f>
        <v>14.629999999999999</v>
      </c>
      <c r="M98" s="167">
        <f t="shared" si="3"/>
        <v>19.48069241011984</v>
      </c>
      <c r="N98" s="203">
        <f t="shared" si="2"/>
        <v>22.48069241011984</v>
      </c>
    </row>
  </sheetData>
  <mergeCells count="6">
    <mergeCell ref="A2:B2"/>
    <mergeCell ref="G2:H2"/>
    <mergeCell ref="A1:N1"/>
    <mergeCell ref="F3:H4"/>
    <mergeCell ref="A4:B4"/>
    <mergeCell ref="A3:B3"/>
  </mergeCells>
  <printOptions horizontalCentered="1"/>
  <pageMargins left="0.5905511811023623" right="0.5905511811023623" top="0.5905511811023623" bottom="0.7086614173228347" header="0.5118110236220472" footer="0.5118110236220472"/>
  <pageSetup horizontalDpi="600" verticalDpi="600" orientation="portrait" paperSize="9" r:id="rId1"/>
  <headerFooter alignWithMargins="0">
    <oddFooter>&amp;L&amp;"Arial CE,Tučné"&amp;8http://zrliga.zrnet.cz&amp;C&amp;"Arial CE,Tučné"&amp;8 5. ročník ŽĎÁRSKÉ LIGY MISTRŮ&amp;R&amp;"Arial CE,Tučné"&amp;8&amp;D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3"/>
  <sheetViews>
    <sheetView workbookViewId="0" topLeftCell="A1">
      <selection activeCell="A1" sqref="A1:K1"/>
    </sheetView>
  </sheetViews>
  <sheetFormatPr defaultColWidth="9.00390625" defaultRowHeight="12.75"/>
  <cols>
    <col min="1" max="1" width="3.625" style="0" bestFit="1" customWidth="1"/>
    <col min="2" max="2" width="11.75390625" style="0" bestFit="1" customWidth="1"/>
    <col min="3" max="3" width="10.375" style="0" bestFit="1" customWidth="1"/>
    <col min="4" max="8" width="7.75390625" style="0" customWidth="1"/>
    <col min="9" max="9" width="7.625" style="0" bestFit="1" customWidth="1"/>
    <col min="10" max="10" width="8.125" style="0" bestFit="1" customWidth="1"/>
    <col min="11" max="11" width="8.375" style="0" customWidth="1"/>
  </cols>
  <sheetData>
    <row r="1" spans="1:11" ht="27">
      <c r="A1" s="327" t="s">
        <v>330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</row>
    <row r="2" spans="1:11" ht="12.75">
      <c r="A2" s="278"/>
      <c r="B2" s="278"/>
      <c r="C2" s="278"/>
      <c r="D2" s="9"/>
      <c r="E2" s="9"/>
      <c r="F2" s="9"/>
      <c r="G2" s="9"/>
      <c r="H2" s="278"/>
      <c r="I2" s="278"/>
      <c r="J2" s="278"/>
      <c r="K2" s="278"/>
    </row>
    <row r="3" spans="1:11" ht="12.75">
      <c r="A3" s="4" t="s">
        <v>4</v>
      </c>
      <c r="B3" s="4" t="s">
        <v>6</v>
      </c>
      <c r="C3" s="4" t="s">
        <v>5</v>
      </c>
      <c r="D3" s="11" t="s">
        <v>185</v>
      </c>
      <c r="E3" s="11" t="s">
        <v>186</v>
      </c>
      <c r="F3" s="11" t="s">
        <v>187</v>
      </c>
      <c r="G3" s="11" t="s">
        <v>189</v>
      </c>
      <c r="H3" s="11" t="s">
        <v>188</v>
      </c>
      <c r="I3" s="11" t="s">
        <v>254</v>
      </c>
      <c r="J3" s="11" t="s">
        <v>349</v>
      </c>
      <c r="K3" s="11" t="s">
        <v>60</v>
      </c>
    </row>
    <row r="4" spans="1:11" ht="12.75">
      <c r="A4" s="5">
        <v>1</v>
      </c>
      <c r="B4" s="239" t="s">
        <v>145</v>
      </c>
      <c r="C4" s="93" t="s">
        <v>10</v>
      </c>
      <c r="D4" s="37">
        <v>11.73</v>
      </c>
      <c r="E4" s="37">
        <v>13.96</v>
      </c>
      <c r="F4" s="37">
        <v>9.69</v>
      </c>
      <c r="G4" s="37">
        <v>12.37</v>
      </c>
      <c r="H4" s="37">
        <v>13.4</v>
      </c>
      <c r="I4" s="37">
        <v>10.9</v>
      </c>
      <c r="J4" s="37">
        <v>3.05</v>
      </c>
      <c r="K4" s="21">
        <f aca="true" t="shared" si="0" ref="K4:K35">SUM(D4:J4)</f>
        <v>75.1</v>
      </c>
    </row>
    <row r="5" spans="1:11" ht="12.75">
      <c r="A5" s="5">
        <v>2</v>
      </c>
      <c r="B5" s="239" t="s">
        <v>568</v>
      </c>
      <c r="C5" s="93" t="s">
        <v>15</v>
      </c>
      <c r="D5" s="37">
        <v>11.69</v>
      </c>
      <c r="E5" s="37">
        <v>8.65</v>
      </c>
      <c r="F5" s="37">
        <v>8.19</v>
      </c>
      <c r="G5" s="37">
        <v>9.1</v>
      </c>
      <c r="H5" s="37">
        <v>10.25</v>
      </c>
      <c r="I5" s="37">
        <v>6.74</v>
      </c>
      <c r="J5" s="37">
        <v>1.85</v>
      </c>
      <c r="K5" s="21">
        <f t="shared" si="0"/>
        <v>56.470000000000006</v>
      </c>
    </row>
    <row r="6" spans="1:11" ht="12.75">
      <c r="A6" s="5">
        <v>3</v>
      </c>
      <c r="B6" s="239" t="s">
        <v>79</v>
      </c>
      <c r="C6" s="93" t="s">
        <v>10</v>
      </c>
      <c r="D6" s="37">
        <v>8.85</v>
      </c>
      <c r="E6" s="37">
        <v>7.51</v>
      </c>
      <c r="F6" s="37">
        <v>6.94</v>
      </c>
      <c r="G6" s="37">
        <v>9.21</v>
      </c>
      <c r="H6" s="37">
        <v>9.1</v>
      </c>
      <c r="I6" s="37">
        <v>6.89</v>
      </c>
      <c r="J6" s="37">
        <v>2.75</v>
      </c>
      <c r="K6" s="21">
        <f t="shared" si="0"/>
        <v>51.25000000000001</v>
      </c>
    </row>
    <row r="7" spans="1:11" ht="12.75">
      <c r="A7" s="5">
        <v>4</v>
      </c>
      <c r="B7" s="239" t="s">
        <v>257</v>
      </c>
      <c r="C7" s="93" t="s">
        <v>28</v>
      </c>
      <c r="D7" s="37">
        <v>9.21</v>
      </c>
      <c r="E7" s="37">
        <v>7.89</v>
      </c>
      <c r="F7" s="37">
        <v>6.4</v>
      </c>
      <c r="G7" s="37">
        <v>8.07</v>
      </c>
      <c r="H7" s="37">
        <v>7.87</v>
      </c>
      <c r="I7" s="37">
        <v>7.42</v>
      </c>
      <c r="J7" s="37">
        <v>3.43</v>
      </c>
      <c r="K7" s="21">
        <f t="shared" si="0"/>
        <v>50.29</v>
      </c>
    </row>
    <row r="8" spans="1:11" ht="12.75">
      <c r="A8" s="5">
        <v>5</v>
      </c>
      <c r="B8" s="239" t="s">
        <v>64</v>
      </c>
      <c r="C8" s="93" t="s">
        <v>43</v>
      </c>
      <c r="D8" s="37">
        <v>8.72</v>
      </c>
      <c r="E8" s="37">
        <v>8.02</v>
      </c>
      <c r="F8" s="37">
        <v>7.07</v>
      </c>
      <c r="G8" s="37">
        <v>8.15</v>
      </c>
      <c r="H8" s="37">
        <v>8.9</v>
      </c>
      <c r="I8" s="37">
        <v>6.69</v>
      </c>
      <c r="J8" s="37">
        <v>2.37</v>
      </c>
      <c r="K8" s="21">
        <f t="shared" si="0"/>
        <v>49.919999999999995</v>
      </c>
    </row>
    <row r="9" spans="1:11" ht="12.75">
      <c r="A9" s="5">
        <v>6</v>
      </c>
      <c r="B9" s="239" t="s">
        <v>134</v>
      </c>
      <c r="C9" s="93" t="s">
        <v>20</v>
      </c>
      <c r="D9" s="37">
        <v>8.49</v>
      </c>
      <c r="E9" s="37">
        <v>7.04</v>
      </c>
      <c r="F9" s="37">
        <v>5.48</v>
      </c>
      <c r="G9" s="37">
        <v>9.06</v>
      </c>
      <c r="H9" s="37">
        <v>10.25</v>
      </c>
      <c r="I9" s="37">
        <v>5.87</v>
      </c>
      <c r="J9" s="37">
        <v>3.35</v>
      </c>
      <c r="K9" s="21">
        <f t="shared" si="0"/>
        <v>49.54</v>
      </c>
    </row>
    <row r="10" spans="1:11" ht="12.75">
      <c r="A10" s="5">
        <v>7</v>
      </c>
      <c r="B10" s="239" t="s">
        <v>79</v>
      </c>
      <c r="C10" s="93" t="s">
        <v>13</v>
      </c>
      <c r="D10" s="37">
        <v>8.64</v>
      </c>
      <c r="E10" s="37">
        <v>7.39</v>
      </c>
      <c r="F10" s="37">
        <v>7.33</v>
      </c>
      <c r="G10" s="37">
        <v>8.08</v>
      </c>
      <c r="H10" s="37">
        <v>10.75</v>
      </c>
      <c r="I10" s="37">
        <v>6.3</v>
      </c>
      <c r="J10" s="37">
        <v>0.92</v>
      </c>
      <c r="K10" s="21">
        <f t="shared" si="0"/>
        <v>49.41</v>
      </c>
    </row>
    <row r="11" spans="1:11" ht="12.75">
      <c r="A11" s="5">
        <v>8</v>
      </c>
      <c r="B11" s="239" t="s">
        <v>288</v>
      </c>
      <c r="C11" s="93" t="s">
        <v>437</v>
      </c>
      <c r="D11" s="37">
        <v>8.71</v>
      </c>
      <c r="E11" s="37">
        <v>7.44</v>
      </c>
      <c r="F11" s="37">
        <v>6.88</v>
      </c>
      <c r="G11" s="37">
        <v>8.43</v>
      </c>
      <c r="H11" s="37">
        <v>8.32</v>
      </c>
      <c r="I11" s="37">
        <v>7.02</v>
      </c>
      <c r="J11" s="37">
        <v>2.49</v>
      </c>
      <c r="K11" s="21">
        <f t="shared" si="0"/>
        <v>49.29</v>
      </c>
    </row>
    <row r="12" spans="1:11" ht="12.75">
      <c r="A12" s="5">
        <v>9</v>
      </c>
      <c r="B12" s="239" t="s">
        <v>79</v>
      </c>
      <c r="C12" s="93" t="s">
        <v>80</v>
      </c>
      <c r="D12" s="37">
        <v>8.87</v>
      </c>
      <c r="E12" s="37">
        <v>6.61</v>
      </c>
      <c r="F12" s="37">
        <v>6.08</v>
      </c>
      <c r="G12" s="37">
        <v>8.98</v>
      </c>
      <c r="H12" s="37">
        <v>9.58</v>
      </c>
      <c r="I12" s="37">
        <v>6.36</v>
      </c>
      <c r="J12" s="37">
        <v>2.58</v>
      </c>
      <c r="K12" s="21">
        <f t="shared" si="0"/>
        <v>49.06</v>
      </c>
    </row>
    <row r="13" spans="1:11" ht="12.75">
      <c r="A13" s="5">
        <v>10</v>
      </c>
      <c r="B13" s="239" t="s">
        <v>26</v>
      </c>
      <c r="C13" s="93" t="s">
        <v>84</v>
      </c>
      <c r="D13" s="37">
        <v>8.33</v>
      </c>
      <c r="E13" s="37">
        <v>6.78</v>
      </c>
      <c r="F13" s="37">
        <v>6.2</v>
      </c>
      <c r="G13" s="37">
        <v>8.81</v>
      </c>
      <c r="H13" s="37">
        <v>9.55</v>
      </c>
      <c r="I13" s="37">
        <v>5.91</v>
      </c>
      <c r="J13" s="37">
        <v>3.33</v>
      </c>
      <c r="K13" s="21">
        <f t="shared" si="0"/>
        <v>48.91</v>
      </c>
    </row>
    <row r="14" spans="1:11" ht="12.75">
      <c r="A14" s="5">
        <v>11</v>
      </c>
      <c r="B14" s="239" t="s">
        <v>27</v>
      </c>
      <c r="C14" s="93" t="s">
        <v>15</v>
      </c>
      <c r="D14" s="37">
        <v>8.56</v>
      </c>
      <c r="E14" s="37">
        <v>6.97</v>
      </c>
      <c r="F14" s="37">
        <v>6.77</v>
      </c>
      <c r="G14" s="37">
        <v>8.13</v>
      </c>
      <c r="H14" s="37">
        <v>7.89</v>
      </c>
      <c r="I14" s="37">
        <v>7.46</v>
      </c>
      <c r="J14" s="37">
        <v>2.54</v>
      </c>
      <c r="K14" s="21">
        <f t="shared" si="0"/>
        <v>48.32</v>
      </c>
    </row>
    <row r="15" spans="1:11" ht="13.5" thickBot="1">
      <c r="A15" s="32">
        <v>12</v>
      </c>
      <c r="B15" s="240" t="s">
        <v>510</v>
      </c>
      <c r="C15" s="157" t="s">
        <v>480</v>
      </c>
      <c r="D15" s="166">
        <v>8.05</v>
      </c>
      <c r="E15" s="166">
        <v>6.78</v>
      </c>
      <c r="F15" s="166">
        <v>6.58</v>
      </c>
      <c r="G15" s="166">
        <v>9.41</v>
      </c>
      <c r="H15" s="166">
        <v>9.07</v>
      </c>
      <c r="I15" s="166">
        <v>5.44</v>
      </c>
      <c r="J15" s="166">
        <v>2.97</v>
      </c>
      <c r="K15" s="33">
        <f t="shared" si="0"/>
        <v>48.3</v>
      </c>
    </row>
    <row r="16" spans="1:11" ht="12.75">
      <c r="A16" s="31">
        <v>13</v>
      </c>
      <c r="B16" s="238" t="s">
        <v>376</v>
      </c>
      <c r="C16" s="227" t="s">
        <v>321</v>
      </c>
      <c r="D16" s="165">
        <v>7.38</v>
      </c>
      <c r="E16" s="165">
        <v>5.95</v>
      </c>
      <c r="F16" s="165">
        <v>7.1</v>
      </c>
      <c r="G16" s="165">
        <v>9.5</v>
      </c>
      <c r="H16" s="165">
        <v>9.3</v>
      </c>
      <c r="I16" s="165">
        <v>6.7</v>
      </c>
      <c r="J16" s="165">
        <v>2.29</v>
      </c>
      <c r="K16" s="42">
        <f t="shared" si="0"/>
        <v>48.220000000000006</v>
      </c>
    </row>
    <row r="17" spans="1:11" ht="12.75">
      <c r="A17" s="5">
        <v>14</v>
      </c>
      <c r="B17" s="199" t="s">
        <v>165</v>
      </c>
      <c r="C17" s="18" t="s">
        <v>63</v>
      </c>
      <c r="D17" s="37">
        <v>8.67</v>
      </c>
      <c r="E17" s="37">
        <v>7.32</v>
      </c>
      <c r="F17" s="37">
        <v>6.86</v>
      </c>
      <c r="G17" s="37">
        <v>8.16</v>
      </c>
      <c r="H17" s="37">
        <v>8.17</v>
      </c>
      <c r="I17" s="37">
        <v>5.66</v>
      </c>
      <c r="J17" s="37">
        <v>2.46</v>
      </c>
      <c r="K17" s="21">
        <f t="shared" si="0"/>
        <v>47.300000000000004</v>
      </c>
    </row>
    <row r="18" spans="1:11" ht="12.75">
      <c r="A18" s="5">
        <v>15</v>
      </c>
      <c r="B18" s="237" t="s">
        <v>385</v>
      </c>
      <c r="C18" s="94" t="s">
        <v>321</v>
      </c>
      <c r="D18" s="37">
        <v>6.79</v>
      </c>
      <c r="E18" s="37">
        <v>6.47</v>
      </c>
      <c r="F18" s="37">
        <v>6.12</v>
      </c>
      <c r="G18" s="37">
        <v>8.61</v>
      </c>
      <c r="H18" s="37">
        <v>8.9</v>
      </c>
      <c r="I18" s="37">
        <v>7.19</v>
      </c>
      <c r="J18" s="37">
        <v>2.9</v>
      </c>
      <c r="K18" s="21">
        <f t="shared" si="0"/>
        <v>46.98</v>
      </c>
    </row>
    <row r="19" spans="1:11" ht="12.75">
      <c r="A19" s="5">
        <v>16</v>
      </c>
      <c r="B19" s="199" t="s">
        <v>228</v>
      </c>
      <c r="C19" s="18" t="s">
        <v>67</v>
      </c>
      <c r="D19" s="37">
        <v>7.62</v>
      </c>
      <c r="E19" s="37">
        <v>7</v>
      </c>
      <c r="F19" s="37">
        <v>7.24</v>
      </c>
      <c r="G19" s="37">
        <v>7.99</v>
      </c>
      <c r="H19" s="37">
        <v>8.13</v>
      </c>
      <c r="I19" s="37">
        <v>6.09</v>
      </c>
      <c r="J19" s="37">
        <v>2.87</v>
      </c>
      <c r="K19" s="21">
        <f t="shared" si="0"/>
        <v>46.940000000000005</v>
      </c>
    </row>
    <row r="20" spans="1:11" ht="12.75">
      <c r="A20" s="5">
        <v>17</v>
      </c>
      <c r="B20" s="199" t="s">
        <v>567</v>
      </c>
      <c r="C20" s="18" t="s">
        <v>43</v>
      </c>
      <c r="D20" s="37">
        <v>7.42</v>
      </c>
      <c r="E20" s="37">
        <v>6.61</v>
      </c>
      <c r="F20" s="37">
        <v>6.79</v>
      </c>
      <c r="G20" s="37">
        <v>8.57</v>
      </c>
      <c r="H20" s="37">
        <v>8.51</v>
      </c>
      <c r="I20" s="37">
        <v>6.14</v>
      </c>
      <c r="J20" s="37">
        <v>2.87</v>
      </c>
      <c r="K20" s="21">
        <f t="shared" si="0"/>
        <v>46.91</v>
      </c>
    </row>
    <row r="21" spans="1:11" ht="12.75">
      <c r="A21" s="5">
        <v>18</v>
      </c>
      <c r="B21" s="236" t="s">
        <v>244</v>
      </c>
      <c r="C21" s="92" t="s">
        <v>41</v>
      </c>
      <c r="D21" s="37">
        <v>7.72</v>
      </c>
      <c r="E21" s="37">
        <v>7.61</v>
      </c>
      <c r="F21" s="37">
        <v>6.24</v>
      </c>
      <c r="G21" s="37">
        <v>8.09</v>
      </c>
      <c r="H21" s="37">
        <v>8.22</v>
      </c>
      <c r="I21" s="37">
        <v>6.36</v>
      </c>
      <c r="J21" s="37">
        <v>2.65</v>
      </c>
      <c r="K21" s="21">
        <f t="shared" si="0"/>
        <v>46.89</v>
      </c>
    </row>
    <row r="22" spans="1:11" ht="12.75">
      <c r="A22" s="5">
        <v>19</v>
      </c>
      <c r="B22" s="236" t="s">
        <v>89</v>
      </c>
      <c r="C22" s="92" t="s">
        <v>10</v>
      </c>
      <c r="D22" s="37">
        <v>8.52</v>
      </c>
      <c r="E22" s="37">
        <v>7.65</v>
      </c>
      <c r="F22" s="37">
        <v>7.13</v>
      </c>
      <c r="G22" s="37">
        <v>6.86</v>
      </c>
      <c r="H22" s="37">
        <v>7.88</v>
      </c>
      <c r="I22" s="37">
        <v>6.42</v>
      </c>
      <c r="J22" s="37">
        <v>2.42</v>
      </c>
      <c r="K22" s="21">
        <f t="shared" si="0"/>
        <v>46.88</v>
      </c>
    </row>
    <row r="23" spans="1:11" ht="12.75">
      <c r="A23" s="5">
        <v>20</v>
      </c>
      <c r="B23" s="236" t="s">
        <v>125</v>
      </c>
      <c r="C23" s="92" t="s">
        <v>43</v>
      </c>
      <c r="D23" s="37">
        <v>9.62</v>
      </c>
      <c r="E23" s="37">
        <v>6.98</v>
      </c>
      <c r="F23" s="37">
        <v>5.83</v>
      </c>
      <c r="G23" s="37">
        <v>7.83</v>
      </c>
      <c r="H23" s="37">
        <v>7.98</v>
      </c>
      <c r="I23" s="37">
        <v>6</v>
      </c>
      <c r="J23" s="37">
        <v>2.26</v>
      </c>
      <c r="K23" s="21">
        <f t="shared" si="0"/>
        <v>46.49999999999999</v>
      </c>
    </row>
    <row r="24" spans="1:11" ht="12.75">
      <c r="A24" s="5">
        <v>21</v>
      </c>
      <c r="B24" s="199" t="s">
        <v>248</v>
      </c>
      <c r="C24" s="18" t="s">
        <v>15</v>
      </c>
      <c r="D24" s="37">
        <v>7.16</v>
      </c>
      <c r="E24" s="37">
        <v>6.28</v>
      </c>
      <c r="F24" s="37">
        <v>6.65</v>
      </c>
      <c r="G24" s="37">
        <v>8.09</v>
      </c>
      <c r="H24" s="37">
        <v>7.29</v>
      </c>
      <c r="I24" s="37">
        <v>6.93</v>
      </c>
      <c r="J24" s="37">
        <v>3.33</v>
      </c>
      <c r="K24" s="21">
        <f t="shared" si="0"/>
        <v>45.730000000000004</v>
      </c>
    </row>
    <row r="25" spans="1:11" ht="12.75">
      <c r="A25" s="5">
        <v>22</v>
      </c>
      <c r="B25" s="236" t="s">
        <v>34</v>
      </c>
      <c r="C25" s="92" t="s">
        <v>13</v>
      </c>
      <c r="D25" s="37">
        <v>7.74</v>
      </c>
      <c r="E25" s="37">
        <v>7.25</v>
      </c>
      <c r="F25" s="37">
        <v>6.18</v>
      </c>
      <c r="G25" s="37">
        <v>7.71</v>
      </c>
      <c r="H25" s="37">
        <v>7.83</v>
      </c>
      <c r="I25" s="37">
        <v>6.4</v>
      </c>
      <c r="J25" s="37">
        <v>2.16</v>
      </c>
      <c r="K25" s="21">
        <f t="shared" si="0"/>
        <v>45.269999999999996</v>
      </c>
    </row>
    <row r="26" spans="1:11" ht="12.75">
      <c r="A26" s="5">
        <v>23</v>
      </c>
      <c r="B26" s="199" t="s">
        <v>131</v>
      </c>
      <c r="C26" s="18" t="s">
        <v>18</v>
      </c>
      <c r="D26" s="37">
        <v>8.03</v>
      </c>
      <c r="E26" s="37">
        <v>6.85</v>
      </c>
      <c r="F26" s="37">
        <v>5.24</v>
      </c>
      <c r="G26" s="37">
        <v>6.54</v>
      </c>
      <c r="H26" s="37">
        <v>7.81</v>
      </c>
      <c r="I26" s="37">
        <v>7.41</v>
      </c>
      <c r="J26" s="37">
        <v>2.75</v>
      </c>
      <c r="K26" s="21">
        <f t="shared" si="0"/>
        <v>44.629999999999995</v>
      </c>
    </row>
    <row r="27" spans="1:11" ht="12.75">
      <c r="A27" s="5">
        <v>24</v>
      </c>
      <c r="B27" s="237" t="s">
        <v>133</v>
      </c>
      <c r="C27" s="94" t="s">
        <v>83</v>
      </c>
      <c r="D27" s="37">
        <v>7.24</v>
      </c>
      <c r="E27" s="37">
        <v>5.68</v>
      </c>
      <c r="F27" s="37">
        <v>6.13</v>
      </c>
      <c r="G27" s="37">
        <v>8.16</v>
      </c>
      <c r="H27" s="37">
        <v>8.19</v>
      </c>
      <c r="I27" s="37">
        <v>6.02</v>
      </c>
      <c r="J27" s="37">
        <v>2.35</v>
      </c>
      <c r="K27" s="21">
        <f t="shared" si="0"/>
        <v>43.77</v>
      </c>
    </row>
    <row r="28" spans="1:11" ht="12.75">
      <c r="A28" s="5">
        <v>25</v>
      </c>
      <c r="B28" s="199" t="s">
        <v>92</v>
      </c>
      <c r="C28" s="18" t="s">
        <v>28</v>
      </c>
      <c r="D28" s="37">
        <v>7.95</v>
      </c>
      <c r="E28" s="37">
        <v>6.42</v>
      </c>
      <c r="F28" s="37">
        <v>5.67</v>
      </c>
      <c r="G28" s="37">
        <v>7.98</v>
      </c>
      <c r="H28" s="37">
        <v>8.07</v>
      </c>
      <c r="I28" s="37">
        <v>4.75</v>
      </c>
      <c r="J28" s="37">
        <v>2.9</v>
      </c>
      <c r="K28" s="21">
        <f t="shared" si="0"/>
        <v>43.74</v>
      </c>
    </row>
    <row r="29" spans="1:11" ht="12.75">
      <c r="A29" s="5">
        <v>26</v>
      </c>
      <c r="B29" s="236" t="s">
        <v>562</v>
      </c>
      <c r="C29" s="92" t="s">
        <v>10</v>
      </c>
      <c r="D29" s="37">
        <v>7.91</v>
      </c>
      <c r="E29" s="37">
        <v>6.59</v>
      </c>
      <c r="F29" s="37">
        <v>5.53</v>
      </c>
      <c r="G29" s="37">
        <v>6.62</v>
      </c>
      <c r="H29" s="37">
        <v>7.76</v>
      </c>
      <c r="I29" s="37">
        <v>6.59</v>
      </c>
      <c r="J29" s="37">
        <v>2.65</v>
      </c>
      <c r="K29" s="21">
        <f t="shared" si="0"/>
        <v>43.65</v>
      </c>
    </row>
    <row r="30" spans="1:11" ht="12.75">
      <c r="A30" s="5">
        <v>27</v>
      </c>
      <c r="B30" s="236" t="s">
        <v>317</v>
      </c>
      <c r="C30" s="92" t="s">
        <v>292</v>
      </c>
      <c r="D30" s="37">
        <v>7.5</v>
      </c>
      <c r="E30" s="37">
        <v>6.76</v>
      </c>
      <c r="F30" s="37">
        <v>5.81</v>
      </c>
      <c r="G30" s="37">
        <v>7.44</v>
      </c>
      <c r="H30" s="37">
        <v>7.79</v>
      </c>
      <c r="I30" s="37">
        <v>5.96</v>
      </c>
      <c r="J30" s="37">
        <v>2.24</v>
      </c>
      <c r="K30" s="21">
        <f t="shared" si="0"/>
        <v>43.50000000000001</v>
      </c>
    </row>
    <row r="31" spans="1:11" ht="12.75">
      <c r="A31" s="5">
        <v>28</v>
      </c>
      <c r="B31" s="236" t="s">
        <v>90</v>
      </c>
      <c r="C31" s="92" t="s">
        <v>13</v>
      </c>
      <c r="D31" s="37">
        <v>7.7</v>
      </c>
      <c r="E31" s="37">
        <v>6.47</v>
      </c>
      <c r="F31" s="37">
        <v>6.13</v>
      </c>
      <c r="G31" s="37">
        <v>7.15</v>
      </c>
      <c r="H31" s="37">
        <v>7.34</v>
      </c>
      <c r="I31" s="37">
        <v>6.36</v>
      </c>
      <c r="J31" s="37">
        <v>2.22</v>
      </c>
      <c r="K31" s="21">
        <f t="shared" si="0"/>
        <v>43.370000000000005</v>
      </c>
    </row>
    <row r="32" spans="1:11" ht="12.75">
      <c r="A32" s="5">
        <v>29</v>
      </c>
      <c r="B32" s="236" t="s">
        <v>286</v>
      </c>
      <c r="C32" s="92" t="s">
        <v>287</v>
      </c>
      <c r="D32" s="37">
        <v>8.3</v>
      </c>
      <c r="E32" s="37">
        <v>6.17</v>
      </c>
      <c r="F32" s="37">
        <v>5</v>
      </c>
      <c r="G32" s="37">
        <v>7.13</v>
      </c>
      <c r="H32" s="37">
        <v>7.21</v>
      </c>
      <c r="I32" s="37">
        <v>5.87</v>
      </c>
      <c r="J32" s="37">
        <v>3.51</v>
      </c>
      <c r="K32" s="21">
        <f t="shared" si="0"/>
        <v>43.18999999999999</v>
      </c>
    </row>
    <row r="33" spans="1:11" ht="12.75">
      <c r="A33" s="5">
        <v>30</v>
      </c>
      <c r="B33" s="199" t="s">
        <v>224</v>
      </c>
      <c r="C33" s="18" t="s">
        <v>43</v>
      </c>
      <c r="D33" s="37">
        <v>7.97</v>
      </c>
      <c r="E33" s="37">
        <v>6.5</v>
      </c>
      <c r="F33" s="37">
        <v>6.1</v>
      </c>
      <c r="G33" s="37">
        <v>7.6</v>
      </c>
      <c r="H33" s="37">
        <v>8.58</v>
      </c>
      <c r="I33" s="37">
        <v>4.6</v>
      </c>
      <c r="J33" s="37">
        <v>1.75</v>
      </c>
      <c r="K33" s="21">
        <f t="shared" si="0"/>
        <v>43.1</v>
      </c>
    </row>
    <row r="34" spans="1:11" ht="12.75">
      <c r="A34" s="5">
        <v>31</v>
      </c>
      <c r="B34" s="199" t="s">
        <v>134</v>
      </c>
      <c r="C34" s="92" t="s">
        <v>76</v>
      </c>
      <c r="D34" s="37">
        <v>7.3</v>
      </c>
      <c r="E34" s="37">
        <v>6.41</v>
      </c>
      <c r="F34" s="37">
        <v>5.76</v>
      </c>
      <c r="G34" s="37">
        <v>7.45</v>
      </c>
      <c r="H34" s="37">
        <v>8.28</v>
      </c>
      <c r="I34" s="37">
        <v>4.68</v>
      </c>
      <c r="J34" s="37">
        <v>3.08</v>
      </c>
      <c r="K34" s="21">
        <f t="shared" si="0"/>
        <v>42.959999999999994</v>
      </c>
    </row>
    <row r="35" spans="1:11" ht="12.75">
      <c r="A35" s="5">
        <v>32</v>
      </c>
      <c r="B35" s="237" t="s">
        <v>564</v>
      </c>
      <c r="C35" s="94" t="s">
        <v>478</v>
      </c>
      <c r="D35" s="37">
        <v>7.34</v>
      </c>
      <c r="E35" s="37">
        <v>6.28</v>
      </c>
      <c r="F35" s="37">
        <v>6.87</v>
      </c>
      <c r="G35" s="37">
        <v>6.68</v>
      </c>
      <c r="H35" s="37">
        <v>7.41</v>
      </c>
      <c r="I35" s="37">
        <v>6.42</v>
      </c>
      <c r="J35" s="37">
        <v>1.89</v>
      </c>
      <c r="K35" s="21">
        <f t="shared" si="0"/>
        <v>42.89</v>
      </c>
    </row>
    <row r="36" spans="1:11" ht="12.75">
      <c r="A36" s="5">
        <v>33</v>
      </c>
      <c r="B36" s="199" t="s">
        <v>153</v>
      </c>
      <c r="C36" s="18" t="s">
        <v>15</v>
      </c>
      <c r="D36" s="37">
        <v>7.63</v>
      </c>
      <c r="E36" s="37">
        <v>6.36</v>
      </c>
      <c r="F36" s="37">
        <v>5.79</v>
      </c>
      <c r="G36" s="37">
        <v>6.9</v>
      </c>
      <c r="H36" s="37">
        <v>7.25</v>
      </c>
      <c r="I36" s="37">
        <v>6.69</v>
      </c>
      <c r="J36" s="37">
        <v>1.84</v>
      </c>
      <c r="K36" s="21">
        <f aca="true" t="shared" si="1" ref="K36:K67">SUM(D36:J36)</f>
        <v>42.46</v>
      </c>
    </row>
    <row r="37" spans="1:11" ht="12.75">
      <c r="A37" s="5">
        <v>34</v>
      </c>
      <c r="B37" s="199" t="s">
        <v>228</v>
      </c>
      <c r="C37" s="18" t="s">
        <v>80</v>
      </c>
      <c r="D37" s="37">
        <v>7.7</v>
      </c>
      <c r="E37" s="37">
        <v>6.85</v>
      </c>
      <c r="F37" s="37">
        <v>6.32</v>
      </c>
      <c r="G37" s="37">
        <v>6.86</v>
      </c>
      <c r="H37" s="37">
        <v>7.22</v>
      </c>
      <c r="I37" s="37">
        <v>5.37</v>
      </c>
      <c r="J37" s="37">
        <v>1.97</v>
      </c>
      <c r="K37" s="21">
        <f t="shared" si="1"/>
        <v>42.29</v>
      </c>
    </row>
    <row r="38" spans="1:11" ht="12.75">
      <c r="A38" s="5">
        <v>35</v>
      </c>
      <c r="B38" s="236" t="s">
        <v>130</v>
      </c>
      <c r="C38" s="92" t="s">
        <v>41</v>
      </c>
      <c r="D38" s="37">
        <v>6.66</v>
      </c>
      <c r="E38" s="37">
        <v>5.78</v>
      </c>
      <c r="F38" s="37">
        <v>5.68</v>
      </c>
      <c r="G38" s="37">
        <v>8.03</v>
      </c>
      <c r="H38" s="37">
        <v>7.66</v>
      </c>
      <c r="I38" s="37">
        <v>5.52</v>
      </c>
      <c r="J38" s="37">
        <v>2.85</v>
      </c>
      <c r="K38" s="21">
        <f t="shared" si="1"/>
        <v>42.18</v>
      </c>
    </row>
    <row r="39" spans="1:11" ht="12.75">
      <c r="A39" s="5">
        <v>36</v>
      </c>
      <c r="B39" s="236" t="s">
        <v>79</v>
      </c>
      <c r="C39" s="92" t="s">
        <v>87</v>
      </c>
      <c r="D39" s="37">
        <v>8.5</v>
      </c>
      <c r="E39" s="37">
        <v>6.52</v>
      </c>
      <c r="F39" s="37">
        <v>6.15</v>
      </c>
      <c r="G39" s="37">
        <v>6.99</v>
      </c>
      <c r="H39" s="37">
        <v>7.09</v>
      </c>
      <c r="I39" s="37">
        <v>4.92</v>
      </c>
      <c r="J39" s="37">
        <v>1.93</v>
      </c>
      <c r="K39" s="21">
        <f t="shared" si="1"/>
        <v>42.1</v>
      </c>
    </row>
    <row r="40" spans="1:11" ht="12.75">
      <c r="A40" s="5">
        <v>37</v>
      </c>
      <c r="B40" s="237" t="s">
        <v>73</v>
      </c>
      <c r="C40" s="94" t="s">
        <v>278</v>
      </c>
      <c r="D40" s="37">
        <v>5.96</v>
      </c>
      <c r="E40" s="37">
        <v>6.54</v>
      </c>
      <c r="F40" s="37">
        <v>4.81</v>
      </c>
      <c r="G40" s="37">
        <v>7.2</v>
      </c>
      <c r="H40" s="37">
        <v>7.98</v>
      </c>
      <c r="I40" s="37">
        <v>6.12</v>
      </c>
      <c r="J40" s="37">
        <v>2.74</v>
      </c>
      <c r="K40" s="21">
        <f t="shared" si="1"/>
        <v>41.349999999999994</v>
      </c>
    </row>
    <row r="41" spans="1:11" ht="12.75">
      <c r="A41" s="5">
        <v>38</v>
      </c>
      <c r="B41" s="236" t="s">
        <v>375</v>
      </c>
      <c r="C41" s="92" t="s">
        <v>15</v>
      </c>
      <c r="D41" s="37">
        <v>7.37</v>
      </c>
      <c r="E41" s="37">
        <v>6.58</v>
      </c>
      <c r="F41" s="37">
        <v>6.23</v>
      </c>
      <c r="G41" s="37">
        <v>7.03</v>
      </c>
      <c r="H41" s="37">
        <v>6.59</v>
      </c>
      <c r="I41" s="37">
        <v>5.47</v>
      </c>
      <c r="J41" s="37">
        <v>1.78</v>
      </c>
      <c r="K41" s="21">
        <f t="shared" si="1"/>
        <v>41.05</v>
      </c>
    </row>
    <row r="42" spans="1:11" ht="12.75">
      <c r="A42" s="5">
        <v>39</v>
      </c>
      <c r="B42" s="199" t="s">
        <v>174</v>
      </c>
      <c r="C42" s="18" t="s">
        <v>8</v>
      </c>
      <c r="D42" s="37">
        <v>6.71</v>
      </c>
      <c r="E42" s="37">
        <v>6.57</v>
      </c>
      <c r="F42" s="37">
        <v>4.88</v>
      </c>
      <c r="G42" s="37">
        <v>7.08</v>
      </c>
      <c r="H42" s="37">
        <v>7.11</v>
      </c>
      <c r="I42" s="37">
        <v>5.95</v>
      </c>
      <c r="J42" s="37">
        <v>2.71</v>
      </c>
      <c r="K42" s="21">
        <f t="shared" si="1"/>
        <v>41.010000000000005</v>
      </c>
    </row>
    <row r="43" spans="1:11" ht="12.75">
      <c r="A43" s="5">
        <v>40</v>
      </c>
      <c r="B43" s="199" t="s">
        <v>98</v>
      </c>
      <c r="C43" s="18" t="s">
        <v>44</v>
      </c>
      <c r="D43" s="37">
        <v>7.32</v>
      </c>
      <c r="E43" s="37">
        <v>6.44</v>
      </c>
      <c r="F43" s="37">
        <v>5.9</v>
      </c>
      <c r="G43" s="37">
        <v>6.39</v>
      </c>
      <c r="H43" s="37">
        <v>6.87</v>
      </c>
      <c r="I43" s="37">
        <v>6.02</v>
      </c>
      <c r="J43" s="37">
        <v>1.83</v>
      </c>
      <c r="K43" s="21">
        <f t="shared" si="1"/>
        <v>40.769999999999996</v>
      </c>
    </row>
    <row r="44" spans="1:11" ht="12.75">
      <c r="A44" s="5">
        <v>41</v>
      </c>
      <c r="B44" s="236" t="s">
        <v>562</v>
      </c>
      <c r="C44" s="92" t="s">
        <v>28</v>
      </c>
      <c r="D44" s="37">
        <v>7.24</v>
      </c>
      <c r="E44" s="37">
        <v>5.84</v>
      </c>
      <c r="F44" s="37">
        <v>5.02</v>
      </c>
      <c r="G44" s="37">
        <v>6.46</v>
      </c>
      <c r="H44" s="37">
        <v>7.57</v>
      </c>
      <c r="I44" s="37">
        <v>5.85</v>
      </c>
      <c r="J44" s="37">
        <v>2.59</v>
      </c>
      <c r="K44" s="21">
        <f t="shared" si="1"/>
        <v>40.57000000000001</v>
      </c>
    </row>
    <row r="45" spans="1:11" ht="12.75">
      <c r="A45" s="5">
        <v>42</v>
      </c>
      <c r="B45" s="237" t="s">
        <v>290</v>
      </c>
      <c r="C45" s="94" t="s">
        <v>291</v>
      </c>
      <c r="D45" s="37">
        <v>7.74</v>
      </c>
      <c r="E45" s="37">
        <v>5.73</v>
      </c>
      <c r="F45" s="37">
        <v>5.9</v>
      </c>
      <c r="G45" s="37">
        <v>7.17</v>
      </c>
      <c r="H45" s="37">
        <v>6.67</v>
      </c>
      <c r="I45" s="37">
        <v>4.74</v>
      </c>
      <c r="J45" s="37">
        <v>2.4</v>
      </c>
      <c r="K45" s="21">
        <f t="shared" si="1"/>
        <v>40.35</v>
      </c>
    </row>
    <row r="46" spans="1:11" ht="12.75">
      <c r="A46" s="5">
        <v>43</v>
      </c>
      <c r="B46" s="237" t="s">
        <v>148</v>
      </c>
      <c r="C46" s="94" t="s">
        <v>149</v>
      </c>
      <c r="D46" s="37">
        <v>7.14</v>
      </c>
      <c r="E46" s="37">
        <v>5.74</v>
      </c>
      <c r="F46" s="37">
        <v>5.39</v>
      </c>
      <c r="G46" s="37">
        <v>7.9</v>
      </c>
      <c r="H46" s="37">
        <v>7.49</v>
      </c>
      <c r="I46" s="37">
        <v>4.68</v>
      </c>
      <c r="J46" s="37">
        <v>1.7</v>
      </c>
      <c r="K46" s="21">
        <f t="shared" si="1"/>
        <v>40.040000000000006</v>
      </c>
    </row>
    <row r="47" spans="1:11" ht="12.75">
      <c r="A47" s="5">
        <v>44</v>
      </c>
      <c r="B47" s="236" t="s">
        <v>127</v>
      </c>
      <c r="C47" s="92" t="s">
        <v>38</v>
      </c>
      <c r="D47" s="37">
        <v>6.96</v>
      </c>
      <c r="E47" s="37">
        <v>6.35</v>
      </c>
      <c r="F47" s="37">
        <v>5.39</v>
      </c>
      <c r="G47" s="37">
        <v>7.08</v>
      </c>
      <c r="H47" s="37">
        <v>6.87</v>
      </c>
      <c r="I47" s="37">
        <v>4.43</v>
      </c>
      <c r="J47" s="37">
        <v>2.78</v>
      </c>
      <c r="K47" s="21">
        <f t="shared" si="1"/>
        <v>39.86</v>
      </c>
    </row>
    <row r="48" spans="1:11" ht="12.75">
      <c r="A48" s="5">
        <v>45</v>
      </c>
      <c r="B48" s="199" t="s">
        <v>53</v>
      </c>
      <c r="C48" s="18" t="s">
        <v>13</v>
      </c>
      <c r="D48" s="37">
        <v>6.59</v>
      </c>
      <c r="E48" s="37">
        <v>6.05</v>
      </c>
      <c r="F48" s="37">
        <v>5.81</v>
      </c>
      <c r="G48" s="37">
        <v>5.92</v>
      </c>
      <c r="H48" s="37">
        <v>6.91</v>
      </c>
      <c r="I48" s="37">
        <v>5.98</v>
      </c>
      <c r="J48" s="37">
        <v>2.29</v>
      </c>
      <c r="K48" s="21">
        <f t="shared" si="1"/>
        <v>39.55</v>
      </c>
    </row>
    <row r="49" spans="1:11" ht="12.75">
      <c r="A49" s="5">
        <v>46</v>
      </c>
      <c r="B49" s="199" t="s">
        <v>183</v>
      </c>
      <c r="C49" s="18" t="s">
        <v>10</v>
      </c>
      <c r="D49" s="37">
        <v>6.7</v>
      </c>
      <c r="E49" s="37">
        <v>6.52</v>
      </c>
      <c r="F49" s="37">
        <v>5.66</v>
      </c>
      <c r="G49" s="37">
        <v>6.5</v>
      </c>
      <c r="H49" s="37">
        <v>6.72</v>
      </c>
      <c r="I49" s="37">
        <v>5.36</v>
      </c>
      <c r="J49" s="37">
        <v>1.98</v>
      </c>
      <c r="K49" s="21">
        <f t="shared" si="1"/>
        <v>39.44</v>
      </c>
    </row>
    <row r="50" spans="1:11" ht="12.75">
      <c r="A50" s="5">
        <v>47</v>
      </c>
      <c r="B50" s="236" t="s">
        <v>30</v>
      </c>
      <c r="C50" s="92" t="s">
        <v>17</v>
      </c>
      <c r="D50" s="37">
        <v>8.01</v>
      </c>
      <c r="E50" s="37">
        <v>6.15</v>
      </c>
      <c r="F50" s="37">
        <v>5.6</v>
      </c>
      <c r="G50" s="37">
        <v>6.44</v>
      </c>
      <c r="H50" s="37">
        <v>6.85</v>
      </c>
      <c r="I50" s="37">
        <v>4.02</v>
      </c>
      <c r="J50" s="37">
        <v>1.94</v>
      </c>
      <c r="K50" s="21">
        <f t="shared" si="1"/>
        <v>39.00999999999999</v>
      </c>
    </row>
    <row r="51" spans="1:11" ht="12.75">
      <c r="A51" s="5">
        <v>48</v>
      </c>
      <c r="B51" s="199" t="s">
        <v>288</v>
      </c>
      <c r="C51" s="18" t="s">
        <v>445</v>
      </c>
      <c r="D51" s="37">
        <v>6.55</v>
      </c>
      <c r="E51" s="37">
        <v>5.98</v>
      </c>
      <c r="F51" s="37">
        <v>6.2</v>
      </c>
      <c r="G51" s="37">
        <v>6.71</v>
      </c>
      <c r="H51" s="37">
        <v>7.02</v>
      </c>
      <c r="I51" s="37">
        <v>5.17</v>
      </c>
      <c r="J51" s="37">
        <v>1.14</v>
      </c>
      <c r="K51" s="21">
        <f t="shared" si="1"/>
        <v>38.77</v>
      </c>
    </row>
    <row r="52" spans="1:11" ht="12.75">
      <c r="A52" s="5">
        <v>49</v>
      </c>
      <c r="B52" s="199" t="s">
        <v>169</v>
      </c>
      <c r="C52" s="18" t="s">
        <v>35</v>
      </c>
      <c r="D52" s="37">
        <v>6.57</v>
      </c>
      <c r="E52" s="37">
        <v>5.97</v>
      </c>
      <c r="F52" s="37">
        <v>5.41</v>
      </c>
      <c r="G52" s="37">
        <v>7</v>
      </c>
      <c r="H52" s="37">
        <v>6.37</v>
      </c>
      <c r="I52" s="37">
        <v>5.66</v>
      </c>
      <c r="J52" s="37">
        <v>1.77</v>
      </c>
      <c r="K52" s="21">
        <f t="shared" si="1"/>
        <v>38.75000000000001</v>
      </c>
    </row>
    <row r="53" spans="1:11" ht="12.75">
      <c r="A53" s="5">
        <v>50</v>
      </c>
      <c r="B53" s="237" t="s">
        <v>226</v>
      </c>
      <c r="C53" s="94" t="s">
        <v>120</v>
      </c>
      <c r="D53" s="37">
        <v>6.99</v>
      </c>
      <c r="E53" s="37">
        <v>5.48</v>
      </c>
      <c r="F53" s="37">
        <v>6.44</v>
      </c>
      <c r="G53" s="37">
        <v>6.06</v>
      </c>
      <c r="H53" s="37">
        <v>6.75</v>
      </c>
      <c r="I53" s="37">
        <v>4.98</v>
      </c>
      <c r="J53" s="37">
        <v>1.89</v>
      </c>
      <c r="K53" s="21">
        <f t="shared" si="1"/>
        <v>38.59</v>
      </c>
    </row>
    <row r="54" spans="1:11" ht="12.75">
      <c r="A54" s="5">
        <v>51</v>
      </c>
      <c r="B54" s="199" t="s">
        <v>514</v>
      </c>
      <c r="C54" s="18" t="s">
        <v>23</v>
      </c>
      <c r="D54" s="37">
        <v>6.78</v>
      </c>
      <c r="E54" s="37">
        <v>5.03</v>
      </c>
      <c r="F54" s="37">
        <v>5.45</v>
      </c>
      <c r="G54" s="37">
        <v>6.16</v>
      </c>
      <c r="H54" s="37">
        <v>6.86</v>
      </c>
      <c r="I54" s="37">
        <v>6.06</v>
      </c>
      <c r="J54" s="37">
        <v>2.02</v>
      </c>
      <c r="K54" s="21">
        <f t="shared" si="1"/>
        <v>38.36000000000001</v>
      </c>
    </row>
    <row r="55" spans="1:11" ht="12.75">
      <c r="A55" s="5">
        <v>52</v>
      </c>
      <c r="B55" s="236" t="s">
        <v>152</v>
      </c>
      <c r="C55" s="92" t="s">
        <v>63</v>
      </c>
      <c r="D55" s="37">
        <v>6.84</v>
      </c>
      <c r="E55" s="37">
        <v>6.13</v>
      </c>
      <c r="F55" s="37">
        <v>5.73</v>
      </c>
      <c r="G55" s="37">
        <v>6.28</v>
      </c>
      <c r="H55" s="37">
        <v>6.22</v>
      </c>
      <c r="I55" s="37">
        <v>5.01</v>
      </c>
      <c r="J55" s="37">
        <v>1.97</v>
      </c>
      <c r="K55" s="21">
        <f t="shared" si="1"/>
        <v>38.18</v>
      </c>
    </row>
    <row r="56" spans="1:11" ht="12.75">
      <c r="A56" s="5">
        <v>53</v>
      </c>
      <c r="B56" s="237" t="s">
        <v>172</v>
      </c>
      <c r="C56" s="94" t="s">
        <v>37</v>
      </c>
      <c r="D56" s="37">
        <v>6.75</v>
      </c>
      <c r="E56" s="37">
        <v>6.19</v>
      </c>
      <c r="F56" s="37">
        <v>5.75</v>
      </c>
      <c r="G56" s="37">
        <v>6.39</v>
      </c>
      <c r="H56" s="37">
        <v>6.75</v>
      </c>
      <c r="I56" s="37">
        <v>3.93</v>
      </c>
      <c r="J56" s="37">
        <v>2.32</v>
      </c>
      <c r="K56" s="21">
        <f t="shared" si="1"/>
        <v>38.080000000000005</v>
      </c>
    </row>
    <row r="57" spans="1:11" ht="12.75">
      <c r="A57" s="5">
        <v>54</v>
      </c>
      <c r="B57" s="237" t="s">
        <v>137</v>
      </c>
      <c r="C57" s="94" t="s">
        <v>65</v>
      </c>
      <c r="D57" s="37">
        <v>6.52</v>
      </c>
      <c r="E57" s="37">
        <v>5.96</v>
      </c>
      <c r="F57" s="37">
        <v>4.63</v>
      </c>
      <c r="G57" s="37">
        <v>6.04</v>
      </c>
      <c r="H57" s="37">
        <v>6.61</v>
      </c>
      <c r="I57" s="37">
        <v>6.11</v>
      </c>
      <c r="J57" s="37">
        <v>1.88</v>
      </c>
      <c r="K57" s="21">
        <f t="shared" si="1"/>
        <v>37.75</v>
      </c>
    </row>
    <row r="58" spans="1:11" ht="12.75">
      <c r="A58" s="5">
        <v>55</v>
      </c>
      <c r="B58" s="237" t="s">
        <v>414</v>
      </c>
      <c r="C58" s="94" t="s">
        <v>456</v>
      </c>
      <c r="D58" s="37">
        <v>6.93</v>
      </c>
      <c r="E58" s="37">
        <v>5.82</v>
      </c>
      <c r="F58" s="37">
        <v>5.13</v>
      </c>
      <c r="G58" s="37">
        <v>6.11</v>
      </c>
      <c r="H58" s="37">
        <v>5.27</v>
      </c>
      <c r="I58" s="37">
        <v>5.71</v>
      </c>
      <c r="J58" s="37">
        <v>2.29</v>
      </c>
      <c r="K58" s="21">
        <f t="shared" si="1"/>
        <v>37.26</v>
      </c>
    </row>
    <row r="59" spans="1:11" ht="12.75">
      <c r="A59" s="5">
        <v>56</v>
      </c>
      <c r="B59" s="199" t="s">
        <v>9</v>
      </c>
      <c r="C59" s="18" t="s">
        <v>418</v>
      </c>
      <c r="D59" s="37">
        <v>6.47</v>
      </c>
      <c r="E59" s="37">
        <v>5.88</v>
      </c>
      <c r="F59" s="37">
        <v>5.7</v>
      </c>
      <c r="G59" s="37">
        <v>5.8</v>
      </c>
      <c r="H59" s="37">
        <v>7</v>
      </c>
      <c r="I59" s="37">
        <v>4.63</v>
      </c>
      <c r="J59" s="37">
        <v>1.57</v>
      </c>
      <c r="K59" s="21">
        <f t="shared" si="1"/>
        <v>37.050000000000004</v>
      </c>
    </row>
    <row r="60" spans="1:11" ht="12.75">
      <c r="A60" s="5">
        <v>57</v>
      </c>
      <c r="B60" s="236" t="s">
        <v>72</v>
      </c>
      <c r="C60" s="92" t="s">
        <v>10</v>
      </c>
      <c r="D60" s="37">
        <v>6.76</v>
      </c>
      <c r="E60" s="37">
        <v>5.87</v>
      </c>
      <c r="F60" s="37">
        <v>5.02</v>
      </c>
      <c r="G60" s="37">
        <v>6.24</v>
      </c>
      <c r="H60" s="37">
        <v>6.42</v>
      </c>
      <c r="I60" s="37">
        <v>4.44</v>
      </c>
      <c r="J60" s="37">
        <v>2.12</v>
      </c>
      <c r="K60" s="21">
        <f t="shared" si="1"/>
        <v>36.87</v>
      </c>
    </row>
    <row r="61" spans="1:11" ht="12.75">
      <c r="A61" s="5">
        <v>58</v>
      </c>
      <c r="B61" s="236" t="s">
        <v>77</v>
      </c>
      <c r="C61" s="92" t="s">
        <v>10</v>
      </c>
      <c r="D61" s="37">
        <v>6.51</v>
      </c>
      <c r="E61" s="37">
        <v>5.6</v>
      </c>
      <c r="F61" s="37">
        <v>5.5</v>
      </c>
      <c r="G61" s="37">
        <v>5.61</v>
      </c>
      <c r="H61" s="37">
        <v>6.33</v>
      </c>
      <c r="I61" s="37">
        <v>5.35</v>
      </c>
      <c r="J61" s="37">
        <v>1.91</v>
      </c>
      <c r="K61" s="21">
        <f t="shared" si="1"/>
        <v>36.809999999999995</v>
      </c>
    </row>
    <row r="62" spans="1:11" ht="12.75">
      <c r="A62" s="5">
        <v>59</v>
      </c>
      <c r="B62" s="236" t="s">
        <v>53</v>
      </c>
      <c r="C62" s="92" t="s">
        <v>48</v>
      </c>
      <c r="D62" s="37">
        <v>6.95</v>
      </c>
      <c r="E62" s="37">
        <v>5.69</v>
      </c>
      <c r="F62" s="37">
        <v>5.51</v>
      </c>
      <c r="G62" s="37">
        <v>5.63</v>
      </c>
      <c r="H62" s="37">
        <v>6.07</v>
      </c>
      <c r="I62" s="37">
        <v>5.02</v>
      </c>
      <c r="J62" s="37">
        <v>1.82</v>
      </c>
      <c r="K62" s="21">
        <f t="shared" si="1"/>
        <v>36.69</v>
      </c>
    </row>
    <row r="63" spans="1:11" ht="12.75">
      <c r="A63" s="5">
        <v>60</v>
      </c>
      <c r="B63" s="237" t="s">
        <v>276</v>
      </c>
      <c r="C63" s="94" t="s">
        <v>277</v>
      </c>
      <c r="D63" s="37">
        <v>5.32</v>
      </c>
      <c r="E63" s="37">
        <v>5.11</v>
      </c>
      <c r="F63" s="37">
        <v>5.39</v>
      </c>
      <c r="G63" s="37">
        <v>6.8</v>
      </c>
      <c r="H63" s="37">
        <v>6.16</v>
      </c>
      <c r="I63" s="37">
        <v>5</v>
      </c>
      <c r="J63" s="37">
        <v>1.47</v>
      </c>
      <c r="K63" s="21">
        <f t="shared" si="1"/>
        <v>35.25</v>
      </c>
    </row>
    <row r="64" spans="1:11" ht="12.75">
      <c r="A64" s="5">
        <v>61</v>
      </c>
      <c r="B64" s="237" t="s">
        <v>227</v>
      </c>
      <c r="C64" s="94" t="s">
        <v>320</v>
      </c>
      <c r="D64" s="37">
        <v>6.67</v>
      </c>
      <c r="E64" s="37">
        <v>4.91</v>
      </c>
      <c r="F64" s="37">
        <v>4.59</v>
      </c>
      <c r="G64" s="37">
        <v>6.71</v>
      </c>
      <c r="H64" s="37">
        <v>6.15</v>
      </c>
      <c r="I64" s="37">
        <v>4.61</v>
      </c>
      <c r="J64" s="37">
        <v>1.54</v>
      </c>
      <c r="K64" s="21">
        <f t="shared" si="1"/>
        <v>35.18</v>
      </c>
    </row>
    <row r="65" spans="1:11" ht="12.75">
      <c r="A65" s="5">
        <v>62</v>
      </c>
      <c r="B65" s="199" t="s">
        <v>26</v>
      </c>
      <c r="C65" s="18" t="s">
        <v>20</v>
      </c>
      <c r="D65" s="37">
        <v>6.38</v>
      </c>
      <c r="E65" s="37">
        <v>5.79</v>
      </c>
      <c r="F65" s="37">
        <v>4.69</v>
      </c>
      <c r="G65" s="37">
        <v>6.05</v>
      </c>
      <c r="H65" s="37">
        <v>5.56</v>
      </c>
      <c r="I65" s="37">
        <v>4.5</v>
      </c>
      <c r="J65" s="37">
        <v>2.1</v>
      </c>
      <c r="K65" s="21">
        <f t="shared" si="1"/>
        <v>35.07</v>
      </c>
    </row>
    <row r="66" spans="1:11" ht="12.75">
      <c r="A66" s="5">
        <v>63</v>
      </c>
      <c r="B66" s="237" t="s">
        <v>219</v>
      </c>
      <c r="C66" s="94" t="s">
        <v>377</v>
      </c>
      <c r="D66" s="37">
        <v>6.42</v>
      </c>
      <c r="E66" s="37">
        <v>5.28</v>
      </c>
      <c r="F66" s="37">
        <v>4.87</v>
      </c>
      <c r="G66" s="37">
        <v>6.03</v>
      </c>
      <c r="H66" s="37">
        <v>5.17</v>
      </c>
      <c r="I66" s="37">
        <v>5.31</v>
      </c>
      <c r="J66" s="37">
        <v>1.83</v>
      </c>
      <c r="K66" s="21">
        <f t="shared" si="1"/>
        <v>34.910000000000004</v>
      </c>
    </row>
    <row r="67" spans="1:11" ht="12.75">
      <c r="A67" s="5">
        <v>64</v>
      </c>
      <c r="B67" s="199" t="s">
        <v>40</v>
      </c>
      <c r="C67" s="18" t="s">
        <v>225</v>
      </c>
      <c r="D67" s="37">
        <v>5.85</v>
      </c>
      <c r="E67" s="37">
        <v>5.11</v>
      </c>
      <c r="F67" s="37">
        <v>4.98</v>
      </c>
      <c r="G67" s="37">
        <v>6.48</v>
      </c>
      <c r="H67" s="37">
        <v>5.58</v>
      </c>
      <c r="I67" s="37">
        <v>4.45</v>
      </c>
      <c r="J67" s="37">
        <v>2.44</v>
      </c>
      <c r="K67" s="21">
        <f t="shared" si="1"/>
        <v>34.89</v>
      </c>
    </row>
    <row r="68" spans="1:11" ht="12.75">
      <c r="A68" s="5">
        <v>65</v>
      </c>
      <c r="B68" s="236" t="s">
        <v>563</v>
      </c>
      <c r="C68" s="92" t="s">
        <v>38</v>
      </c>
      <c r="D68" s="37">
        <v>7.52</v>
      </c>
      <c r="E68" s="37">
        <v>5.65</v>
      </c>
      <c r="F68" s="37">
        <v>4.42</v>
      </c>
      <c r="G68" s="37">
        <v>5.73</v>
      </c>
      <c r="H68" s="37">
        <v>5.16</v>
      </c>
      <c r="I68" s="37">
        <v>3.94</v>
      </c>
      <c r="J68" s="37">
        <v>2.11</v>
      </c>
      <c r="K68" s="21">
        <f aca="true" t="shared" si="2" ref="K68:K96">SUM(D68:J68)</f>
        <v>34.53</v>
      </c>
    </row>
    <row r="69" spans="1:11" ht="12.75">
      <c r="A69" s="5">
        <v>66</v>
      </c>
      <c r="B69" s="236" t="s">
        <v>283</v>
      </c>
      <c r="C69" s="92" t="s">
        <v>280</v>
      </c>
      <c r="D69" s="37">
        <v>5.42</v>
      </c>
      <c r="E69" s="37">
        <v>6.59</v>
      </c>
      <c r="F69" s="37">
        <v>4.68</v>
      </c>
      <c r="G69" s="37">
        <v>5.7</v>
      </c>
      <c r="H69" s="37">
        <v>5.74</v>
      </c>
      <c r="I69" s="37">
        <v>4.76</v>
      </c>
      <c r="J69" s="37">
        <v>1.4</v>
      </c>
      <c r="K69" s="21">
        <f t="shared" si="2"/>
        <v>34.28999999999999</v>
      </c>
    </row>
    <row r="70" spans="1:11" ht="12.75">
      <c r="A70" s="5">
        <v>67</v>
      </c>
      <c r="B70" s="237" t="s">
        <v>124</v>
      </c>
      <c r="C70" s="94" t="s">
        <v>102</v>
      </c>
      <c r="D70" s="37">
        <v>6.09</v>
      </c>
      <c r="E70" s="37">
        <v>4.63</v>
      </c>
      <c r="F70" s="37">
        <v>4.9</v>
      </c>
      <c r="G70" s="37">
        <v>5.48</v>
      </c>
      <c r="H70" s="37">
        <v>7.12</v>
      </c>
      <c r="I70" s="37">
        <v>4.73</v>
      </c>
      <c r="J70" s="37">
        <v>1.19</v>
      </c>
      <c r="K70" s="21">
        <f t="shared" si="2"/>
        <v>34.14</v>
      </c>
    </row>
    <row r="71" spans="1:11" ht="12.75">
      <c r="A71" s="5">
        <v>68</v>
      </c>
      <c r="B71" s="199" t="s">
        <v>174</v>
      </c>
      <c r="C71" s="18" t="s">
        <v>28</v>
      </c>
      <c r="D71" s="37">
        <v>6.02</v>
      </c>
      <c r="E71" s="37">
        <v>4.68</v>
      </c>
      <c r="F71" s="37">
        <v>4.43</v>
      </c>
      <c r="G71" s="37">
        <v>6.4</v>
      </c>
      <c r="H71" s="37">
        <v>5.31</v>
      </c>
      <c r="I71" s="37">
        <v>5.06</v>
      </c>
      <c r="J71" s="37">
        <v>1.93</v>
      </c>
      <c r="K71" s="21">
        <f t="shared" si="2"/>
        <v>33.83</v>
      </c>
    </row>
    <row r="72" spans="1:11" ht="12.75">
      <c r="A72" s="5">
        <v>69</v>
      </c>
      <c r="B72" s="199" t="s">
        <v>309</v>
      </c>
      <c r="C72" s="18" t="s">
        <v>10</v>
      </c>
      <c r="D72" s="37">
        <v>5.25</v>
      </c>
      <c r="E72" s="37">
        <v>6.34</v>
      </c>
      <c r="F72" s="37">
        <v>4.72</v>
      </c>
      <c r="G72" s="37">
        <v>5.44</v>
      </c>
      <c r="H72" s="37">
        <v>5.66</v>
      </c>
      <c r="I72" s="37">
        <v>4.15</v>
      </c>
      <c r="J72" s="37">
        <v>2.25</v>
      </c>
      <c r="K72" s="21">
        <f t="shared" si="2"/>
        <v>33.81</v>
      </c>
    </row>
    <row r="73" spans="1:11" ht="12.75">
      <c r="A73" s="5">
        <v>70</v>
      </c>
      <c r="B73" s="199" t="s">
        <v>175</v>
      </c>
      <c r="C73" s="18" t="s">
        <v>246</v>
      </c>
      <c r="D73" s="37">
        <v>6.45</v>
      </c>
      <c r="E73" s="37">
        <v>5.36</v>
      </c>
      <c r="F73" s="37">
        <v>4.57</v>
      </c>
      <c r="G73" s="37">
        <v>5.18</v>
      </c>
      <c r="H73" s="37">
        <v>5.55</v>
      </c>
      <c r="I73" s="37">
        <v>4.37</v>
      </c>
      <c r="J73" s="37">
        <v>1.7</v>
      </c>
      <c r="K73" s="21">
        <f t="shared" si="2"/>
        <v>33.18000000000001</v>
      </c>
    </row>
    <row r="74" spans="1:11" ht="12.75">
      <c r="A74" s="5">
        <v>71</v>
      </c>
      <c r="B74" s="199" t="s">
        <v>236</v>
      </c>
      <c r="C74" s="18" t="s">
        <v>10</v>
      </c>
      <c r="D74" s="37">
        <v>6.12</v>
      </c>
      <c r="E74" s="37">
        <v>5.07</v>
      </c>
      <c r="F74" s="37">
        <v>4.82</v>
      </c>
      <c r="G74" s="37">
        <v>5.28</v>
      </c>
      <c r="H74" s="37">
        <v>5.6</v>
      </c>
      <c r="I74" s="37">
        <v>4.37</v>
      </c>
      <c r="J74" s="37">
        <v>1.73</v>
      </c>
      <c r="K74" s="21">
        <f t="shared" si="2"/>
        <v>32.99</v>
      </c>
    </row>
    <row r="75" spans="1:11" ht="12.75">
      <c r="A75" s="5">
        <v>72</v>
      </c>
      <c r="B75" s="200" t="s">
        <v>143</v>
      </c>
      <c r="C75" s="19" t="s">
        <v>33</v>
      </c>
      <c r="D75" s="37">
        <v>5.69</v>
      </c>
      <c r="E75" s="37">
        <v>4.63</v>
      </c>
      <c r="F75" s="37">
        <v>4.17</v>
      </c>
      <c r="G75" s="37">
        <v>6.05</v>
      </c>
      <c r="H75" s="37">
        <v>5.95</v>
      </c>
      <c r="I75" s="37">
        <v>3.93</v>
      </c>
      <c r="J75" s="37">
        <v>1.94</v>
      </c>
      <c r="K75" s="21">
        <f t="shared" si="2"/>
        <v>32.36</v>
      </c>
    </row>
    <row r="76" spans="1:11" ht="12.75">
      <c r="A76" s="5">
        <v>73</v>
      </c>
      <c r="B76" s="199" t="s">
        <v>9</v>
      </c>
      <c r="C76" s="18" t="s">
        <v>416</v>
      </c>
      <c r="D76" s="37">
        <v>5.57</v>
      </c>
      <c r="E76" s="37">
        <v>5.64</v>
      </c>
      <c r="F76" s="37">
        <v>4.75</v>
      </c>
      <c r="G76" s="37">
        <v>4.92</v>
      </c>
      <c r="H76" s="37">
        <v>4.78</v>
      </c>
      <c r="I76" s="37">
        <v>4.02</v>
      </c>
      <c r="J76" s="37">
        <v>1.62</v>
      </c>
      <c r="K76" s="21">
        <f t="shared" si="2"/>
        <v>31.300000000000004</v>
      </c>
    </row>
    <row r="77" spans="1:11" ht="12.75">
      <c r="A77" s="5">
        <v>74</v>
      </c>
      <c r="B77" s="237" t="s">
        <v>350</v>
      </c>
      <c r="C77" s="94" t="s">
        <v>351</v>
      </c>
      <c r="D77" s="37">
        <v>5.58</v>
      </c>
      <c r="E77" s="37">
        <v>5.02</v>
      </c>
      <c r="F77" s="37">
        <v>4.53</v>
      </c>
      <c r="G77" s="37">
        <v>4.58</v>
      </c>
      <c r="H77" s="37">
        <v>6.61</v>
      </c>
      <c r="I77" s="37">
        <v>3.77</v>
      </c>
      <c r="J77" s="37">
        <v>1.11</v>
      </c>
      <c r="K77" s="21">
        <f t="shared" si="2"/>
        <v>31.2</v>
      </c>
    </row>
    <row r="78" spans="1:11" ht="12.75">
      <c r="A78" s="5">
        <v>75</v>
      </c>
      <c r="B78" s="237" t="s">
        <v>227</v>
      </c>
      <c r="C78" s="94" t="s">
        <v>513</v>
      </c>
      <c r="D78" s="37">
        <v>5.44</v>
      </c>
      <c r="E78" s="37">
        <v>4.45</v>
      </c>
      <c r="F78" s="37">
        <v>4.78</v>
      </c>
      <c r="G78" s="37">
        <v>5.47</v>
      </c>
      <c r="H78" s="37">
        <v>4.54</v>
      </c>
      <c r="I78" s="37">
        <v>4.04</v>
      </c>
      <c r="J78" s="37">
        <v>2.01</v>
      </c>
      <c r="K78" s="21">
        <f t="shared" si="2"/>
        <v>30.729999999999997</v>
      </c>
    </row>
    <row r="79" spans="1:11" ht="12.75">
      <c r="A79" s="5">
        <v>76</v>
      </c>
      <c r="B79" s="200" t="s">
        <v>68</v>
      </c>
      <c r="C79" s="19" t="s">
        <v>69</v>
      </c>
      <c r="D79" s="37">
        <v>5.31</v>
      </c>
      <c r="E79" s="37">
        <v>4.4</v>
      </c>
      <c r="F79" s="37">
        <v>4.43</v>
      </c>
      <c r="G79" s="37">
        <v>5.6</v>
      </c>
      <c r="H79" s="37">
        <v>5.71</v>
      </c>
      <c r="I79" s="37">
        <v>3.86</v>
      </c>
      <c r="J79" s="37">
        <v>1.19</v>
      </c>
      <c r="K79" s="21">
        <f t="shared" si="2"/>
        <v>30.500000000000004</v>
      </c>
    </row>
    <row r="80" spans="1:11" ht="12.75">
      <c r="A80" s="5">
        <v>77</v>
      </c>
      <c r="B80" s="237" t="s">
        <v>101</v>
      </c>
      <c r="C80" s="94" t="s">
        <v>102</v>
      </c>
      <c r="D80" s="37">
        <v>4.98</v>
      </c>
      <c r="E80" s="37">
        <v>4.34</v>
      </c>
      <c r="F80" s="37">
        <v>4.67</v>
      </c>
      <c r="G80" s="37">
        <v>5.34</v>
      </c>
      <c r="H80" s="37">
        <v>5.3</v>
      </c>
      <c r="I80" s="37">
        <v>4.2</v>
      </c>
      <c r="J80" s="37">
        <v>1.67</v>
      </c>
      <c r="K80" s="21">
        <f t="shared" si="2"/>
        <v>30.5</v>
      </c>
    </row>
    <row r="81" spans="1:11" ht="12.75">
      <c r="A81" s="5">
        <v>78</v>
      </c>
      <c r="B81" s="237" t="s">
        <v>101</v>
      </c>
      <c r="C81" s="94" t="s">
        <v>132</v>
      </c>
      <c r="D81" s="37">
        <v>4.52</v>
      </c>
      <c r="E81" s="37">
        <v>5.36</v>
      </c>
      <c r="F81" s="37">
        <v>3.19</v>
      </c>
      <c r="G81" s="37">
        <v>5.23</v>
      </c>
      <c r="H81" s="37">
        <v>5.55</v>
      </c>
      <c r="I81" s="37">
        <v>4.45</v>
      </c>
      <c r="J81" s="37">
        <v>1.71</v>
      </c>
      <c r="K81" s="21">
        <f t="shared" si="2"/>
        <v>30.009999999999998</v>
      </c>
    </row>
    <row r="82" spans="1:11" ht="12.75">
      <c r="A82" s="5">
        <v>79</v>
      </c>
      <c r="B82" s="237" t="s">
        <v>218</v>
      </c>
      <c r="C82" s="94" t="s">
        <v>33</v>
      </c>
      <c r="D82" s="37">
        <v>4.91</v>
      </c>
      <c r="E82" s="37">
        <v>4.67</v>
      </c>
      <c r="F82" s="37">
        <v>4.05</v>
      </c>
      <c r="G82" s="37">
        <v>5.88</v>
      </c>
      <c r="H82" s="37">
        <v>5.12</v>
      </c>
      <c r="I82" s="37">
        <v>3.48</v>
      </c>
      <c r="J82" s="37">
        <v>1.58</v>
      </c>
      <c r="K82" s="21">
        <f t="shared" si="2"/>
        <v>29.689999999999998</v>
      </c>
    </row>
    <row r="83" spans="1:11" ht="12.75">
      <c r="A83" s="5">
        <v>80</v>
      </c>
      <c r="B83" s="237" t="s">
        <v>314</v>
      </c>
      <c r="C83" s="94" t="s">
        <v>315</v>
      </c>
      <c r="D83" s="37">
        <v>5.19</v>
      </c>
      <c r="E83" s="37">
        <v>3.96</v>
      </c>
      <c r="F83" s="37">
        <v>3.61</v>
      </c>
      <c r="G83" s="37">
        <v>5.21</v>
      </c>
      <c r="H83" s="37">
        <v>4.81</v>
      </c>
      <c r="I83" s="37">
        <v>4.36</v>
      </c>
      <c r="J83" s="37">
        <v>1.67</v>
      </c>
      <c r="K83" s="21">
        <f t="shared" si="2"/>
        <v>28.809999999999995</v>
      </c>
    </row>
    <row r="84" spans="1:11" ht="12.75">
      <c r="A84" s="5">
        <v>81</v>
      </c>
      <c r="B84" s="199" t="s">
        <v>131</v>
      </c>
      <c r="C84" s="18" t="s">
        <v>20</v>
      </c>
      <c r="D84" s="37">
        <v>4.09</v>
      </c>
      <c r="E84" s="37">
        <v>4.37</v>
      </c>
      <c r="F84" s="37">
        <v>4.05</v>
      </c>
      <c r="G84" s="37">
        <v>5.35</v>
      </c>
      <c r="H84" s="37">
        <v>4.87</v>
      </c>
      <c r="I84" s="37">
        <v>3.62</v>
      </c>
      <c r="J84" s="37">
        <v>1.87</v>
      </c>
      <c r="K84" s="21">
        <f t="shared" si="2"/>
        <v>28.220000000000002</v>
      </c>
    </row>
    <row r="85" spans="1:11" ht="12.75">
      <c r="A85" s="5">
        <v>82</v>
      </c>
      <c r="B85" s="237" t="s">
        <v>319</v>
      </c>
      <c r="C85" s="94" t="s">
        <v>353</v>
      </c>
      <c r="D85" s="37">
        <v>5.11</v>
      </c>
      <c r="E85" s="37">
        <v>4.09</v>
      </c>
      <c r="F85" s="37">
        <v>3.57</v>
      </c>
      <c r="G85" s="37">
        <v>5.15</v>
      </c>
      <c r="H85" s="37">
        <v>4.69</v>
      </c>
      <c r="I85" s="37">
        <v>3.82</v>
      </c>
      <c r="J85" s="37">
        <v>1.68</v>
      </c>
      <c r="K85" s="21">
        <f t="shared" si="2"/>
        <v>28.110000000000003</v>
      </c>
    </row>
    <row r="86" spans="1:11" ht="12.75">
      <c r="A86" s="5">
        <v>83</v>
      </c>
      <c r="B86" s="200" t="s">
        <v>565</v>
      </c>
      <c r="C86" s="19" t="s">
        <v>566</v>
      </c>
      <c r="D86" s="37">
        <v>4.44</v>
      </c>
      <c r="E86" s="37">
        <v>4.4</v>
      </c>
      <c r="F86" s="37">
        <v>4.04</v>
      </c>
      <c r="G86" s="37">
        <v>5.03</v>
      </c>
      <c r="H86" s="37">
        <v>4.32</v>
      </c>
      <c r="I86" s="37">
        <v>3.77</v>
      </c>
      <c r="J86" s="37">
        <v>1.09</v>
      </c>
      <c r="K86" s="21">
        <f t="shared" si="2"/>
        <v>27.09</v>
      </c>
    </row>
    <row r="87" spans="1:11" ht="12.75">
      <c r="A87" s="5">
        <v>84</v>
      </c>
      <c r="B87" s="236" t="s">
        <v>283</v>
      </c>
      <c r="C87" s="92" t="s">
        <v>91</v>
      </c>
      <c r="D87" s="37">
        <v>4.71</v>
      </c>
      <c r="E87" s="37">
        <v>3.54</v>
      </c>
      <c r="F87" s="37">
        <v>3.63</v>
      </c>
      <c r="G87" s="37">
        <v>4.75</v>
      </c>
      <c r="H87" s="37">
        <v>4.17</v>
      </c>
      <c r="I87" s="37">
        <v>2.76</v>
      </c>
      <c r="J87" s="37">
        <v>1.55</v>
      </c>
      <c r="K87" s="21">
        <f t="shared" si="2"/>
        <v>25.109999999999996</v>
      </c>
    </row>
    <row r="88" spans="1:11" ht="12.75">
      <c r="A88" s="5">
        <v>85</v>
      </c>
      <c r="B88" s="236" t="s">
        <v>469</v>
      </c>
      <c r="C88" s="92" t="s">
        <v>470</v>
      </c>
      <c r="D88" s="37">
        <v>3.9</v>
      </c>
      <c r="E88" s="37">
        <v>4.9</v>
      </c>
      <c r="F88" s="37">
        <v>3.65</v>
      </c>
      <c r="G88" s="37">
        <v>4.37</v>
      </c>
      <c r="H88" s="37">
        <v>3.43</v>
      </c>
      <c r="I88" s="37">
        <v>2.82</v>
      </c>
      <c r="J88" s="37">
        <v>1.4</v>
      </c>
      <c r="K88" s="21">
        <f t="shared" si="2"/>
        <v>24.47</v>
      </c>
    </row>
    <row r="89" spans="1:11" ht="12.75">
      <c r="A89" s="5">
        <v>86</v>
      </c>
      <c r="B89" s="236" t="s">
        <v>127</v>
      </c>
      <c r="C89" s="92" t="s">
        <v>20</v>
      </c>
      <c r="D89" s="37">
        <v>4.27</v>
      </c>
      <c r="E89" s="37">
        <v>3.55</v>
      </c>
      <c r="F89" s="37">
        <v>3.65</v>
      </c>
      <c r="G89" s="37">
        <v>4.21</v>
      </c>
      <c r="H89" s="37">
        <v>4.33</v>
      </c>
      <c r="I89" s="37">
        <v>2.78</v>
      </c>
      <c r="J89" s="37">
        <v>1.2</v>
      </c>
      <c r="K89" s="21">
        <f t="shared" si="2"/>
        <v>23.99</v>
      </c>
    </row>
    <row r="90" spans="1:11" ht="12.75">
      <c r="A90" s="5">
        <v>87</v>
      </c>
      <c r="B90" s="237" t="s">
        <v>101</v>
      </c>
      <c r="C90" s="94" t="s">
        <v>138</v>
      </c>
      <c r="D90" s="37">
        <v>4.03</v>
      </c>
      <c r="E90" s="37">
        <v>3.68</v>
      </c>
      <c r="F90" s="37">
        <v>3.85</v>
      </c>
      <c r="G90" s="37">
        <v>4.62</v>
      </c>
      <c r="H90" s="37">
        <v>4.04</v>
      </c>
      <c r="I90" s="37">
        <v>0.75</v>
      </c>
      <c r="J90" s="37">
        <v>2.43</v>
      </c>
      <c r="K90" s="21">
        <f t="shared" si="2"/>
        <v>23.4</v>
      </c>
    </row>
    <row r="91" spans="1:11" ht="12.75">
      <c r="A91" s="5">
        <v>88</v>
      </c>
      <c r="B91" s="199" t="s">
        <v>75</v>
      </c>
      <c r="C91" s="18" t="s">
        <v>32</v>
      </c>
      <c r="D91" s="37">
        <v>4.81</v>
      </c>
      <c r="E91" s="37">
        <v>3.06</v>
      </c>
      <c r="F91" s="37">
        <v>3.63</v>
      </c>
      <c r="G91" s="37">
        <v>3.92</v>
      </c>
      <c r="H91" s="37">
        <v>4.17</v>
      </c>
      <c r="I91" s="37">
        <v>1.46</v>
      </c>
      <c r="J91" s="101">
        <v>0.69</v>
      </c>
      <c r="K91" s="21">
        <f t="shared" si="2"/>
        <v>21.740000000000002</v>
      </c>
    </row>
    <row r="92" spans="1:11" ht="12.75">
      <c r="A92" s="5">
        <v>89</v>
      </c>
      <c r="B92" s="237" t="s">
        <v>73</v>
      </c>
      <c r="C92" s="94" t="s">
        <v>296</v>
      </c>
      <c r="D92" s="37">
        <v>3.28</v>
      </c>
      <c r="E92" s="37">
        <v>3.41</v>
      </c>
      <c r="F92" s="37">
        <v>2.3</v>
      </c>
      <c r="G92" s="37">
        <v>4.41</v>
      </c>
      <c r="H92" s="37">
        <v>2.92</v>
      </c>
      <c r="I92" s="37">
        <v>2.64</v>
      </c>
      <c r="J92" s="37">
        <v>1.02</v>
      </c>
      <c r="K92" s="21">
        <f t="shared" si="2"/>
        <v>19.98</v>
      </c>
    </row>
    <row r="93" spans="1:11" ht="12.75">
      <c r="A93" s="5">
        <v>90</v>
      </c>
      <c r="B93" s="199" t="s">
        <v>174</v>
      </c>
      <c r="C93" s="18" t="s">
        <v>158</v>
      </c>
      <c r="D93" s="37">
        <v>3.97</v>
      </c>
      <c r="E93" s="37">
        <v>2.71</v>
      </c>
      <c r="F93" s="37">
        <v>3.02</v>
      </c>
      <c r="G93" s="37">
        <v>3.76</v>
      </c>
      <c r="H93" s="37">
        <v>3.37</v>
      </c>
      <c r="I93" s="37">
        <v>1.56</v>
      </c>
      <c r="J93" s="37">
        <v>1.31</v>
      </c>
      <c r="K93" s="21">
        <f t="shared" si="2"/>
        <v>19.699999999999996</v>
      </c>
    </row>
    <row r="94" spans="1:11" ht="12.75">
      <c r="A94" s="5">
        <v>91</v>
      </c>
      <c r="B94" s="199" t="s">
        <v>92</v>
      </c>
      <c r="C94" s="18" t="s">
        <v>146</v>
      </c>
      <c r="D94" s="37">
        <v>3.02</v>
      </c>
      <c r="E94" s="37">
        <v>2.24</v>
      </c>
      <c r="F94" s="37">
        <v>2.2</v>
      </c>
      <c r="G94" s="37">
        <v>3.12</v>
      </c>
      <c r="H94" s="37">
        <v>2.42</v>
      </c>
      <c r="I94" s="37">
        <v>1.82</v>
      </c>
      <c r="J94" s="37">
        <v>0.63</v>
      </c>
      <c r="K94" s="21">
        <f t="shared" si="2"/>
        <v>15.450000000000001</v>
      </c>
    </row>
    <row r="95" spans="1:11" ht="12.75">
      <c r="A95" s="5">
        <v>92</v>
      </c>
      <c r="B95" s="199" t="s">
        <v>98</v>
      </c>
      <c r="C95" s="18" t="s">
        <v>15</v>
      </c>
      <c r="D95" s="37">
        <v>2.45</v>
      </c>
      <c r="E95" s="37">
        <v>2.53</v>
      </c>
      <c r="F95" s="37">
        <v>2.74</v>
      </c>
      <c r="G95" s="37">
        <v>2.61</v>
      </c>
      <c r="H95" s="37">
        <v>2.43</v>
      </c>
      <c r="I95" s="37">
        <v>1.29</v>
      </c>
      <c r="J95" s="37">
        <v>0.69</v>
      </c>
      <c r="K95" s="21">
        <f t="shared" si="2"/>
        <v>14.74</v>
      </c>
    </row>
    <row r="96" spans="1:11" ht="12.75">
      <c r="A96" s="5">
        <v>93</v>
      </c>
      <c r="B96" s="199" t="s">
        <v>155</v>
      </c>
      <c r="C96" s="18" t="s">
        <v>17</v>
      </c>
      <c r="D96" s="37">
        <v>3.12</v>
      </c>
      <c r="E96" s="37">
        <v>2.4</v>
      </c>
      <c r="F96" s="37">
        <v>2.89</v>
      </c>
      <c r="G96" s="37">
        <v>2.79</v>
      </c>
      <c r="H96" s="37">
        <v>1.04</v>
      </c>
      <c r="I96" s="37">
        <v>1.56</v>
      </c>
      <c r="J96" s="37">
        <v>0.83</v>
      </c>
      <c r="K96" s="21">
        <f t="shared" si="2"/>
        <v>14.629999999999999</v>
      </c>
    </row>
    <row r="97" spans="2:3" ht="12.75">
      <c r="B97" s="201"/>
      <c r="C97" s="201"/>
    </row>
    <row r="98" spans="2:3" ht="12.75">
      <c r="B98" s="201"/>
      <c r="C98" s="201"/>
    </row>
    <row r="99" spans="2:3" ht="12.75">
      <c r="B99" s="201"/>
      <c r="C99" s="201"/>
    </row>
    <row r="100" spans="2:3" ht="12.75">
      <c r="B100" s="201"/>
      <c r="C100" s="201"/>
    </row>
    <row r="101" spans="2:3" ht="12.75">
      <c r="B101" s="201"/>
      <c r="C101" s="201"/>
    </row>
    <row r="102" spans="2:3" ht="12.75">
      <c r="B102" s="201"/>
      <c r="C102" s="201"/>
    </row>
    <row r="103" spans="2:3" ht="12.75">
      <c r="B103" s="201"/>
      <c r="C103" s="201"/>
    </row>
  </sheetData>
  <mergeCells count="3">
    <mergeCell ref="A2:C2"/>
    <mergeCell ref="H2:K2"/>
    <mergeCell ref="A1:K1"/>
  </mergeCells>
  <printOptions horizontalCentered="1"/>
  <pageMargins left="0.5905511811023623" right="0.5905511811023623" top="0.5905511811023623" bottom="0.7086614173228347" header="0.5118110236220472" footer="0.5118110236220472"/>
  <pageSetup horizontalDpi="600" verticalDpi="600" orientation="portrait" paperSize="9" r:id="rId1"/>
  <headerFooter alignWithMargins="0">
    <oddFooter>&amp;L&amp;"Arial CE,Tučné"&amp;8http://zrliga.zrnet.cz&amp;C&amp;"Arial CE,Tučné"&amp;8 5. ročník ŽĎÁRSKÉ LIGY MISTRŮ&amp;R&amp;"Arial CE,Tučné"&amp;8&amp;D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105"/>
  <sheetViews>
    <sheetView workbookViewId="0" topLeftCell="A1">
      <selection activeCell="A1" sqref="A1:F1"/>
    </sheetView>
  </sheetViews>
  <sheetFormatPr defaultColWidth="9.00390625" defaultRowHeight="12.75"/>
  <cols>
    <col min="1" max="1" width="4.00390625" style="0" bestFit="1" customWidth="1"/>
    <col min="2" max="2" width="17.875" style="0" bestFit="1" customWidth="1"/>
    <col min="3" max="3" width="6.25390625" style="0" bestFit="1" customWidth="1"/>
    <col min="4" max="4" width="10.375" style="0" customWidth="1"/>
    <col min="5" max="5" width="7.25390625" style="0" bestFit="1" customWidth="1"/>
    <col min="6" max="6" width="9.625" style="0" bestFit="1" customWidth="1"/>
  </cols>
  <sheetData>
    <row r="1" spans="1:6" ht="27">
      <c r="A1" s="331" t="s">
        <v>331</v>
      </c>
      <c r="B1" s="331"/>
      <c r="C1" s="331"/>
      <c r="D1" s="331"/>
      <c r="E1" s="331"/>
      <c r="F1" s="331"/>
    </row>
    <row r="2" spans="1:6" ht="12.75">
      <c r="A2" s="330"/>
      <c r="B2" s="330"/>
      <c r="C2" s="330"/>
      <c r="D2" s="330"/>
      <c r="E2" s="3" t="s">
        <v>31</v>
      </c>
      <c r="F2" s="334"/>
    </row>
    <row r="3" spans="1:6" ht="12.75">
      <c r="A3" s="328" t="s">
        <v>0</v>
      </c>
      <c r="B3" s="328"/>
      <c r="C3" s="64"/>
      <c r="D3" s="23">
        <v>38669</v>
      </c>
      <c r="E3" s="3">
        <v>3</v>
      </c>
      <c r="F3" s="334"/>
    </row>
    <row r="4" spans="1:6" ht="12.75">
      <c r="A4" s="328" t="s">
        <v>1</v>
      </c>
      <c r="B4" s="328"/>
      <c r="C4" s="64"/>
      <c r="D4" s="24">
        <v>38669</v>
      </c>
      <c r="E4" s="334"/>
      <c r="F4" s="334"/>
    </row>
    <row r="5" spans="1:6" ht="12.75">
      <c r="A5" s="328" t="s">
        <v>2</v>
      </c>
      <c r="B5" s="328"/>
      <c r="C5" s="64"/>
      <c r="D5" s="100" t="s">
        <v>118</v>
      </c>
      <c r="E5" s="334"/>
      <c r="F5" s="334"/>
    </row>
    <row r="6" spans="1:6" ht="12.75">
      <c r="A6" s="328" t="s">
        <v>3</v>
      </c>
      <c r="B6" s="328"/>
      <c r="C6" s="64"/>
      <c r="D6" s="8">
        <f>COUNTA(B8:B109)</f>
        <v>71</v>
      </c>
      <c r="E6" s="334"/>
      <c r="F6" s="334"/>
    </row>
    <row r="7" spans="1:6" ht="13.5" thickBot="1">
      <c r="A7" s="54" t="s">
        <v>4</v>
      </c>
      <c r="B7" s="54" t="s">
        <v>5</v>
      </c>
      <c r="C7" s="54" t="s">
        <v>571</v>
      </c>
      <c r="D7" s="54" t="s">
        <v>209</v>
      </c>
      <c r="E7" s="57" t="s">
        <v>11</v>
      </c>
      <c r="F7" s="57" t="s">
        <v>70</v>
      </c>
    </row>
    <row r="8" spans="1:8" ht="15" customHeight="1">
      <c r="A8" s="31">
        <v>1</v>
      </c>
      <c r="B8" s="268" t="s">
        <v>260</v>
      </c>
      <c r="C8" s="262">
        <v>86</v>
      </c>
      <c r="D8" s="215">
        <v>0.0006751157407407408</v>
      </c>
      <c r="E8" s="50">
        <f aca="true" t="shared" si="0" ref="E8:E39">(D$8/D8)*100</f>
        <v>100</v>
      </c>
      <c r="F8" s="42">
        <f aca="true" t="shared" si="1" ref="F8:F39">E$3+E8</f>
        <v>103</v>
      </c>
      <c r="H8" s="63"/>
    </row>
    <row r="9" spans="1:6" ht="15" customHeight="1">
      <c r="A9" s="5">
        <v>2</v>
      </c>
      <c r="B9" s="170" t="s">
        <v>584</v>
      </c>
      <c r="C9" s="262">
        <v>90</v>
      </c>
      <c r="D9" s="258">
        <v>0.0007091435185185186</v>
      </c>
      <c r="E9" s="48">
        <f t="shared" si="0"/>
        <v>95.20156683531907</v>
      </c>
      <c r="F9" s="21">
        <f t="shared" si="1"/>
        <v>98.20156683531907</v>
      </c>
    </row>
    <row r="10" spans="1:6" ht="15" customHeight="1">
      <c r="A10" s="5">
        <v>3</v>
      </c>
      <c r="B10" s="170" t="s">
        <v>585</v>
      </c>
      <c r="C10" s="263">
        <v>78</v>
      </c>
      <c r="D10" s="256">
        <v>0.0007190972222222222</v>
      </c>
      <c r="E10" s="48">
        <f t="shared" si="0"/>
        <v>93.88379204892968</v>
      </c>
      <c r="F10" s="21">
        <f t="shared" si="1"/>
        <v>96.88379204892968</v>
      </c>
    </row>
    <row r="11" spans="1:6" ht="15" customHeight="1">
      <c r="A11" s="5">
        <v>4</v>
      </c>
      <c r="B11" s="170" t="s">
        <v>582</v>
      </c>
      <c r="C11" s="263">
        <v>90</v>
      </c>
      <c r="D11" s="256">
        <v>0.0007355324074074074</v>
      </c>
      <c r="E11" s="48">
        <f t="shared" si="0"/>
        <v>91.78599527930764</v>
      </c>
      <c r="F11" s="21">
        <f t="shared" si="1"/>
        <v>94.78599527930764</v>
      </c>
    </row>
    <row r="12" spans="1:6" ht="15" customHeight="1">
      <c r="A12" s="5">
        <v>5</v>
      </c>
      <c r="B12" s="170" t="s">
        <v>117</v>
      </c>
      <c r="C12" s="263">
        <v>86</v>
      </c>
      <c r="D12" s="256">
        <v>0.0007399305555555556</v>
      </c>
      <c r="E12" s="48">
        <f t="shared" si="0"/>
        <v>91.24041920850931</v>
      </c>
      <c r="F12" s="21">
        <f t="shared" si="1"/>
        <v>94.24041920850931</v>
      </c>
    </row>
    <row r="13" spans="1:6" ht="15" customHeight="1">
      <c r="A13" s="5">
        <v>6</v>
      </c>
      <c r="B13" s="170" t="s">
        <v>579</v>
      </c>
      <c r="C13" s="263">
        <v>88</v>
      </c>
      <c r="D13" s="256">
        <v>0.0007925925925925926</v>
      </c>
      <c r="E13" s="48">
        <f t="shared" si="0"/>
        <v>85.17815420560748</v>
      </c>
      <c r="F13" s="21">
        <f t="shared" si="1"/>
        <v>88.17815420560748</v>
      </c>
    </row>
    <row r="14" spans="1:6" ht="15" customHeight="1">
      <c r="A14" s="5">
        <v>7</v>
      </c>
      <c r="B14" s="170" t="s">
        <v>581</v>
      </c>
      <c r="C14" s="263">
        <v>89</v>
      </c>
      <c r="D14" s="256">
        <v>0.0007925925925925926</v>
      </c>
      <c r="E14" s="48">
        <f t="shared" si="0"/>
        <v>85.17815420560748</v>
      </c>
      <c r="F14" s="21">
        <f t="shared" si="1"/>
        <v>88.17815420560748</v>
      </c>
    </row>
    <row r="15" spans="1:6" ht="15" customHeight="1">
      <c r="A15" s="5">
        <v>8</v>
      </c>
      <c r="B15" s="267" t="s">
        <v>204</v>
      </c>
      <c r="C15" s="263">
        <v>78</v>
      </c>
      <c r="D15" s="256">
        <v>0.000814699074074074</v>
      </c>
      <c r="E15" s="48">
        <f t="shared" si="0"/>
        <v>82.8668845006393</v>
      </c>
      <c r="F15" s="21">
        <f t="shared" si="1"/>
        <v>85.8668845006393</v>
      </c>
    </row>
    <row r="16" spans="1:6" ht="15" customHeight="1">
      <c r="A16" s="5">
        <v>9</v>
      </c>
      <c r="B16" s="170" t="s">
        <v>580</v>
      </c>
      <c r="C16" s="263">
        <v>88</v>
      </c>
      <c r="D16" s="256">
        <v>0.0008254629629629631</v>
      </c>
      <c r="E16" s="48">
        <f t="shared" si="0"/>
        <v>81.78631519910263</v>
      </c>
      <c r="F16" s="21">
        <f t="shared" si="1"/>
        <v>84.78631519910263</v>
      </c>
    </row>
    <row r="17" spans="1:6" ht="15" customHeight="1">
      <c r="A17" s="5">
        <v>10</v>
      </c>
      <c r="B17" s="170" t="s">
        <v>264</v>
      </c>
      <c r="C17" s="263">
        <v>80</v>
      </c>
      <c r="D17" s="256">
        <v>0.0008344907407407407</v>
      </c>
      <c r="E17" s="48">
        <f t="shared" si="0"/>
        <v>80.90152565880723</v>
      </c>
      <c r="F17" s="21">
        <f t="shared" si="1"/>
        <v>83.90152565880723</v>
      </c>
    </row>
    <row r="18" spans="1:6" ht="15" customHeight="1">
      <c r="A18" s="5">
        <v>11</v>
      </c>
      <c r="B18" s="170" t="s">
        <v>114</v>
      </c>
      <c r="C18" s="263">
        <v>78</v>
      </c>
      <c r="D18" s="256">
        <v>0.0008349537037037036</v>
      </c>
      <c r="E18" s="48">
        <f t="shared" si="0"/>
        <v>80.85666759079568</v>
      </c>
      <c r="F18" s="21">
        <f t="shared" si="1"/>
        <v>83.85666759079568</v>
      </c>
    </row>
    <row r="19" spans="1:6" ht="15" customHeight="1" thickBot="1">
      <c r="A19" s="32">
        <v>12</v>
      </c>
      <c r="B19" s="171" t="s">
        <v>356</v>
      </c>
      <c r="C19" s="264">
        <v>76</v>
      </c>
      <c r="D19" s="257">
        <v>0.0008358796296296296</v>
      </c>
      <c r="E19" s="49">
        <f t="shared" si="0"/>
        <v>80.76710052617004</v>
      </c>
      <c r="F19" s="33">
        <f t="shared" si="1"/>
        <v>83.76710052617004</v>
      </c>
    </row>
    <row r="20" spans="1:6" ht="15" customHeight="1">
      <c r="A20" s="31">
        <v>13</v>
      </c>
      <c r="B20" s="260" t="s">
        <v>576</v>
      </c>
      <c r="C20" s="262">
        <v>79</v>
      </c>
      <c r="D20" s="258">
        <v>0.000862037037037037</v>
      </c>
      <c r="E20" s="50">
        <f t="shared" si="0"/>
        <v>78.31632653061224</v>
      </c>
      <c r="F20" s="42">
        <f t="shared" si="1"/>
        <v>81.31632653061224</v>
      </c>
    </row>
    <row r="21" spans="1:6" ht="15" customHeight="1">
      <c r="A21" s="5">
        <v>14</v>
      </c>
      <c r="B21" s="255" t="s">
        <v>263</v>
      </c>
      <c r="C21" s="263">
        <v>79</v>
      </c>
      <c r="D21" s="256">
        <v>0.0008657407407407407</v>
      </c>
      <c r="E21" s="48">
        <f t="shared" si="0"/>
        <v>77.9812834224599</v>
      </c>
      <c r="F21" s="21">
        <f t="shared" si="1"/>
        <v>80.9812834224599</v>
      </c>
    </row>
    <row r="22" spans="1:6" ht="15" customHeight="1">
      <c r="A22" s="5">
        <v>15</v>
      </c>
      <c r="B22" s="255" t="s">
        <v>205</v>
      </c>
      <c r="C22" s="263">
        <v>64</v>
      </c>
      <c r="D22" s="256">
        <v>0.0008809027777777778</v>
      </c>
      <c r="E22" s="48">
        <f t="shared" si="0"/>
        <v>76.63907502299304</v>
      </c>
      <c r="F22" s="21">
        <f t="shared" si="1"/>
        <v>79.63907502299304</v>
      </c>
    </row>
    <row r="23" spans="1:6" ht="15" customHeight="1">
      <c r="A23" s="5">
        <v>16</v>
      </c>
      <c r="B23" s="255" t="s">
        <v>591</v>
      </c>
      <c r="C23" s="263">
        <v>77</v>
      </c>
      <c r="D23" s="256">
        <v>0.0009143518518518518</v>
      </c>
      <c r="E23" s="48">
        <f t="shared" si="0"/>
        <v>73.83544303797468</v>
      </c>
      <c r="F23" s="21">
        <f t="shared" si="1"/>
        <v>76.83544303797468</v>
      </c>
    </row>
    <row r="24" spans="1:6" ht="15" customHeight="1">
      <c r="A24" s="5">
        <v>17</v>
      </c>
      <c r="B24" s="174" t="s">
        <v>196</v>
      </c>
      <c r="C24" s="263">
        <v>92</v>
      </c>
      <c r="D24" s="256">
        <v>0.0009297453703703704</v>
      </c>
      <c r="E24" s="48">
        <f t="shared" si="0"/>
        <v>72.61297149259306</v>
      </c>
      <c r="F24" s="21">
        <f t="shared" si="1"/>
        <v>75.61297149259306</v>
      </c>
    </row>
    <row r="25" spans="1:6" ht="15" customHeight="1">
      <c r="A25" s="5">
        <v>18</v>
      </c>
      <c r="B25" s="255" t="s">
        <v>269</v>
      </c>
      <c r="C25" s="263">
        <v>87</v>
      </c>
      <c r="D25" s="256">
        <v>0.0009509259259259259</v>
      </c>
      <c r="E25" s="48">
        <f t="shared" si="0"/>
        <v>70.99561830574488</v>
      </c>
      <c r="F25" s="21">
        <f t="shared" si="1"/>
        <v>73.99561830574488</v>
      </c>
    </row>
    <row r="26" spans="1:6" ht="15" customHeight="1">
      <c r="A26" s="5">
        <v>19</v>
      </c>
      <c r="B26" s="255" t="s">
        <v>212</v>
      </c>
      <c r="C26" s="263">
        <v>65</v>
      </c>
      <c r="D26" s="256">
        <v>0.0009533564814814816</v>
      </c>
      <c r="E26" s="48">
        <f t="shared" si="0"/>
        <v>70.81461697219862</v>
      </c>
      <c r="F26" s="21">
        <f t="shared" si="1"/>
        <v>73.81461697219862</v>
      </c>
    </row>
    <row r="27" spans="1:6" ht="15" customHeight="1">
      <c r="A27" s="5">
        <v>20</v>
      </c>
      <c r="B27" s="255" t="s">
        <v>359</v>
      </c>
      <c r="C27" s="263">
        <v>74</v>
      </c>
      <c r="D27" s="256">
        <v>0.0009805555555555555</v>
      </c>
      <c r="E27" s="48">
        <f t="shared" si="0"/>
        <v>68.85033050047215</v>
      </c>
      <c r="F27" s="21">
        <f t="shared" si="1"/>
        <v>71.85033050047215</v>
      </c>
    </row>
    <row r="28" spans="1:6" ht="15" customHeight="1">
      <c r="A28" s="5">
        <v>21</v>
      </c>
      <c r="B28" s="174" t="s">
        <v>191</v>
      </c>
      <c r="C28" s="263">
        <v>73</v>
      </c>
      <c r="D28" s="256">
        <v>0.0009806712962962963</v>
      </c>
      <c r="E28" s="48">
        <f t="shared" si="0"/>
        <v>68.84220465006491</v>
      </c>
      <c r="F28" s="21">
        <f t="shared" si="1"/>
        <v>71.84220465006491</v>
      </c>
    </row>
    <row r="29" spans="1:6" ht="15" customHeight="1">
      <c r="A29" s="5">
        <v>22</v>
      </c>
      <c r="B29" s="255" t="s">
        <v>589</v>
      </c>
      <c r="C29" s="263">
        <v>91</v>
      </c>
      <c r="D29" s="256">
        <v>0.0009831018518518518</v>
      </c>
      <c r="E29" s="48">
        <f t="shared" si="0"/>
        <v>68.67200376736521</v>
      </c>
      <c r="F29" s="21">
        <f t="shared" si="1"/>
        <v>71.67200376736521</v>
      </c>
    </row>
    <row r="30" spans="1:6" ht="15" customHeight="1">
      <c r="A30" s="5">
        <v>23</v>
      </c>
      <c r="B30" s="255" t="s">
        <v>202</v>
      </c>
      <c r="C30" s="263">
        <v>64</v>
      </c>
      <c r="D30" s="256">
        <v>0.0009880787037037037</v>
      </c>
      <c r="E30" s="48">
        <f t="shared" si="0"/>
        <v>68.32610987466323</v>
      </c>
      <c r="F30" s="21">
        <f t="shared" si="1"/>
        <v>71.32610987466323</v>
      </c>
    </row>
    <row r="31" spans="1:6" ht="15" customHeight="1">
      <c r="A31" s="5">
        <v>24</v>
      </c>
      <c r="B31" s="174" t="s">
        <v>197</v>
      </c>
      <c r="C31" s="263">
        <v>89</v>
      </c>
      <c r="D31" s="256">
        <v>0.0009984953703703703</v>
      </c>
      <c r="E31" s="48">
        <f t="shared" si="0"/>
        <v>67.61330705923265</v>
      </c>
      <c r="F31" s="21">
        <f t="shared" si="1"/>
        <v>70.61330705923265</v>
      </c>
    </row>
    <row r="32" spans="1:6" ht="15" customHeight="1">
      <c r="A32" s="5">
        <v>25</v>
      </c>
      <c r="B32" s="255" t="s">
        <v>201</v>
      </c>
      <c r="C32" s="263">
        <v>74</v>
      </c>
      <c r="D32" s="256">
        <v>0.001017824074074074</v>
      </c>
      <c r="E32" s="48">
        <f t="shared" si="0"/>
        <v>66.32931544234705</v>
      </c>
      <c r="F32" s="21">
        <f t="shared" si="1"/>
        <v>69.32931544234705</v>
      </c>
    </row>
    <row r="33" spans="1:6" ht="15" customHeight="1">
      <c r="A33" s="5">
        <v>26</v>
      </c>
      <c r="B33" s="255" t="s">
        <v>361</v>
      </c>
      <c r="C33" s="263">
        <v>69</v>
      </c>
      <c r="D33" s="256">
        <v>0.0010413194444444445</v>
      </c>
      <c r="E33" s="48">
        <f t="shared" si="0"/>
        <v>64.8327220184506</v>
      </c>
      <c r="F33" s="21">
        <f t="shared" si="1"/>
        <v>67.8327220184506</v>
      </c>
    </row>
    <row r="34" spans="1:6" ht="15" customHeight="1">
      <c r="A34" s="5">
        <v>27</v>
      </c>
      <c r="B34" s="255" t="s">
        <v>199</v>
      </c>
      <c r="C34" s="263">
        <v>71</v>
      </c>
      <c r="D34" s="256">
        <v>0.0010724537037037037</v>
      </c>
      <c r="E34" s="48">
        <f t="shared" si="0"/>
        <v>62.95057198359595</v>
      </c>
      <c r="F34" s="21">
        <f t="shared" si="1"/>
        <v>65.95057198359595</v>
      </c>
    </row>
    <row r="35" spans="1:6" ht="15" customHeight="1">
      <c r="A35" s="5">
        <v>28</v>
      </c>
      <c r="B35" s="174" t="s">
        <v>575</v>
      </c>
      <c r="C35" s="263">
        <v>91</v>
      </c>
      <c r="D35" s="256">
        <v>0.0010806712962962962</v>
      </c>
      <c r="E35" s="48">
        <f t="shared" si="0"/>
        <v>62.47188604476814</v>
      </c>
      <c r="F35" s="21">
        <f t="shared" si="1"/>
        <v>65.47188604476814</v>
      </c>
    </row>
    <row r="36" spans="1:6" ht="15" customHeight="1">
      <c r="A36" s="5">
        <v>29</v>
      </c>
      <c r="B36" s="173" t="s">
        <v>266</v>
      </c>
      <c r="C36" s="263">
        <v>90</v>
      </c>
      <c r="D36" s="256">
        <v>0.0011013888888888887</v>
      </c>
      <c r="E36" s="48">
        <f t="shared" si="0"/>
        <v>61.29676334594368</v>
      </c>
      <c r="F36" s="21">
        <f t="shared" si="1"/>
        <v>64.29676334594367</v>
      </c>
    </row>
    <row r="37" spans="1:6" ht="15" customHeight="1">
      <c r="A37" s="5">
        <v>30</v>
      </c>
      <c r="B37" s="255" t="s">
        <v>578</v>
      </c>
      <c r="C37" s="263">
        <v>91</v>
      </c>
      <c r="D37" s="256">
        <v>0.0011206018518518518</v>
      </c>
      <c r="E37" s="48">
        <f t="shared" si="0"/>
        <v>60.24581697996282</v>
      </c>
      <c r="F37" s="21">
        <f t="shared" si="1"/>
        <v>63.24581697996282</v>
      </c>
    </row>
    <row r="38" spans="1:6" ht="15" customHeight="1">
      <c r="A38" s="5">
        <v>31</v>
      </c>
      <c r="B38" s="174" t="s">
        <v>574</v>
      </c>
      <c r="C38" s="263">
        <v>88</v>
      </c>
      <c r="D38" s="256">
        <v>0.0011300925925925925</v>
      </c>
      <c r="E38" s="48">
        <f t="shared" si="0"/>
        <v>59.739860712822626</v>
      </c>
      <c r="F38" s="21">
        <f t="shared" si="1"/>
        <v>62.739860712822626</v>
      </c>
    </row>
    <row r="39" spans="1:6" ht="15" customHeight="1">
      <c r="A39" s="5">
        <v>32</v>
      </c>
      <c r="B39" s="255" t="s">
        <v>194</v>
      </c>
      <c r="C39" s="263">
        <v>70</v>
      </c>
      <c r="D39" s="256">
        <v>0.0011350694444444444</v>
      </c>
      <c r="E39" s="48">
        <f t="shared" si="0"/>
        <v>59.47792393188539</v>
      </c>
      <c r="F39" s="21">
        <f t="shared" si="1"/>
        <v>62.47792393188539</v>
      </c>
    </row>
    <row r="40" spans="1:6" ht="15" customHeight="1">
      <c r="A40" s="5">
        <v>33</v>
      </c>
      <c r="B40" s="255" t="s">
        <v>261</v>
      </c>
      <c r="C40" s="263">
        <v>79</v>
      </c>
      <c r="D40" s="256">
        <v>0.0011368055555555556</v>
      </c>
      <c r="E40" s="48">
        <f aca="true" t="shared" si="2" ref="E40:E71">(D$8/D40)*100</f>
        <v>59.38709020566076</v>
      </c>
      <c r="F40" s="21">
        <f aca="true" t="shared" si="3" ref="F40:F71">E$3+E40</f>
        <v>62.38709020566076</v>
      </c>
    </row>
    <row r="41" spans="1:6" ht="15" customHeight="1">
      <c r="A41" s="5">
        <v>34</v>
      </c>
      <c r="B41" s="255" t="s">
        <v>267</v>
      </c>
      <c r="C41" s="263">
        <v>93</v>
      </c>
      <c r="D41" s="256">
        <v>0.0011466435185185184</v>
      </c>
      <c r="E41" s="48">
        <f t="shared" si="2"/>
        <v>58.8775613202786</v>
      </c>
      <c r="F41" s="21">
        <f t="shared" si="3"/>
        <v>61.8775613202786</v>
      </c>
    </row>
    <row r="42" spans="1:6" ht="15" customHeight="1">
      <c r="A42" s="5">
        <v>35</v>
      </c>
      <c r="B42" s="255" t="s">
        <v>360</v>
      </c>
      <c r="C42" s="263">
        <v>66</v>
      </c>
      <c r="D42" s="256">
        <v>0.001149189814814815</v>
      </c>
      <c r="E42" s="48">
        <f t="shared" si="2"/>
        <v>58.747104441534894</v>
      </c>
      <c r="F42" s="21">
        <f t="shared" si="3"/>
        <v>61.747104441534894</v>
      </c>
    </row>
    <row r="43" spans="1:6" ht="15" customHeight="1">
      <c r="A43" s="5">
        <v>36</v>
      </c>
      <c r="B43" s="255" t="s">
        <v>588</v>
      </c>
      <c r="C43" s="263">
        <v>83</v>
      </c>
      <c r="D43" s="256">
        <v>0.001150347222222222</v>
      </c>
      <c r="E43" s="48">
        <f t="shared" si="2"/>
        <v>58.68799678036021</v>
      </c>
      <c r="F43" s="21">
        <f t="shared" si="3"/>
        <v>61.68799678036021</v>
      </c>
    </row>
    <row r="44" spans="1:6" ht="15" customHeight="1">
      <c r="A44" s="5">
        <v>37</v>
      </c>
      <c r="B44" s="174" t="s">
        <v>592</v>
      </c>
      <c r="C44" s="263">
        <v>74</v>
      </c>
      <c r="D44" s="256">
        <v>0.0011898148148148148</v>
      </c>
      <c r="E44" s="48">
        <f t="shared" si="2"/>
        <v>56.74124513618678</v>
      </c>
      <c r="F44" s="21">
        <f t="shared" si="3"/>
        <v>59.74124513618678</v>
      </c>
    </row>
    <row r="45" spans="1:6" ht="15" customHeight="1">
      <c r="A45" s="5">
        <v>38</v>
      </c>
      <c r="B45" s="255" t="s">
        <v>595</v>
      </c>
      <c r="C45" s="263">
        <v>54</v>
      </c>
      <c r="D45" s="256">
        <v>0.0011916666666666666</v>
      </c>
      <c r="E45" s="48">
        <f t="shared" si="2"/>
        <v>56.653069153069154</v>
      </c>
      <c r="F45" s="21">
        <f t="shared" si="3"/>
        <v>59.653069153069154</v>
      </c>
    </row>
    <row r="46" spans="1:6" ht="15" customHeight="1">
      <c r="A46" s="5">
        <v>39</v>
      </c>
      <c r="B46" s="255" t="s">
        <v>596</v>
      </c>
      <c r="C46" s="263">
        <v>54</v>
      </c>
      <c r="D46" s="256">
        <v>0.0011921296296296296</v>
      </c>
      <c r="E46" s="48">
        <f t="shared" si="2"/>
        <v>56.63106796116505</v>
      </c>
      <c r="F46" s="21">
        <f t="shared" si="3"/>
        <v>59.63106796116505</v>
      </c>
    </row>
    <row r="47" spans="1:6" ht="15" customHeight="1">
      <c r="A47" s="5">
        <v>40</v>
      </c>
      <c r="B47" s="261" t="s">
        <v>355</v>
      </c>
      <c r="C47" s="263">
        <v>74</v>
      </c>
      <c r="D47" s="256">
        <v>0.0011922453703703702</v>
      </c>
      <c r="E47" s="48">
        <f t="shared" si="2"/>
        <v>56.62557033297739</v>
      </c>
      <c r="F47" s="21">
        <f t="shared" si="3"/>
        <v>59.62557033297739</v>
      </c>
    </row>
    <row r="48" spans="1:6" ht="15" customHeight="1">
      <c r="A48" s="5">
        <v>41</v>
      </c>
      <c r="B48" s="255" t="s">
        <v>358</v>
      </c>
      <c r="C48" s="263">
        <v>67</v>
      </c>
      <c r="D48" s="256">
        <v>0.0012033564814814815</v>
      </c>
      <c r="E48" s="48">
        <f t="shared" si="2"/>
        <v>56.102721939020874</v>
      </c>
      <c r="F48" s="21">
        <f t="shared" si="3"/>
        <v>59.102721939020874</v>
      </c>
    </row>
    <row r="49" spans="1:6" ht="15" customHeight="1">
      <c r="A49" s="5">
        <v>42</v>
      </c>
      <c r="B49" s="259" t="s">
        <v>206</v>
      </c>
      <c r="C49" s="265">
        <v>66</v>
      </c>
      <c r="D49" s="256">
        <v>0.0012083333333333334</v>
      </c>
      <c r="E49" s="48">
        <f t="shared" si="2"/>
        <v>55.87164750957855</v>
      </c>
      <c r="F49" s="21">
        <f t="shared" si="3"/>
        <v>58.87164750957855</v>
      </c>
    </row>
    <row r="50" spans="1:6" ht="15" customHeight="1">
      <c r="A50" s="5">
        <v>43</v>
      </c>
      <c r="B50" s="255" t="s">
        <v>368</v>
      </c>
      <c r="C50" s="263">
        <v>64</v>
      </c>
      <c r="D50" s="256">
        <v>0.0012096064814814814</v>
      </c>
      <c r="E50" s="48">
        <f t="shared" si="2"/>
        <v>55.81284087647116</v>
      </c>
      <c r="F50" s="21">
        <f t="shared" si="3"/>
        <v>58.81284087647116</v>
      </c>
    </row>
    <row r="51" spans="1:6" ht="15" customHeight="1">
      <c r="A51" s="5">
        <v>44</v>
      </c>
      <c r="B51" s="255" t="s">
        <v>115</v>
      </c>
      <c r="C51" s="263">
        <v>48</v>
      </c>
      <c r="D51" s="256">
        <v>0.0012135416666666668</v>
      </c>
      <c r="E51" s="48">
        <f t="shared" si="2"/>
        <v>55.63185503099666</v>
      </c>
      <c r="F51" s="21">
        <f t="shared" si="3"/>
        <v>58.63185503099666</v>
      </c>
    </row>
    <row r="52" spans="1:6" ht="15" customHeight="1">
      <c r="A52" s="5">
        <v>45</v>
      </c>
      <c r="B52" s="255" t="s">
        <v>577</v>
      </c>
      <c r="C52" s="263">
        <v>82</v>
      </c>
      <c r="D52" s="256">
        <v>0.0012175925925925926</v>
      </c>
      <c r="E52" s="48">
        <f t="shared" si="2"/>
        <v>55.446768060836504</v>
      </c>
      <c r="F52" s="21">
        <f t="shared" si="3"/>
        <v>58.446768060836504</v>
      </c>
    </row>
    <row r="53" spans="1:6" ht="15" customHeight="1">
      <c r="A53" s="5">
        <v>46</v>
      </c>
      <c r="B53" s="255" t="s">
        <v>262</v>
      </c>
      <c r="C53" s="263">
        <v>61</v>
      </c>
      <c r="D53" s="256">
        <v>0.0012381944444444443</v>
      </c>
      <c r="E53" s="48">
        <f t="shared" si="2"/>
        <v>54.52421013273509</v>
      </c>
      <c r="F53" s="21">
        <f t="shared" si="3"/>
        <v>57.52421013273509</v>
      </c>
    </row>
    <row r="54" spans="1:6" ht="15" customHeight="1">
      <c r="A54" s="5">
        <v>47</v>
      </c>
      <c r="B54" s="255" t="s">
        <v>268</v>
      </c>
      <c r="C54" s="263">
        <v>79</v>
      </c>
      <c r="D54" s="256">
        <v>0.0012430555555555556</v>
      </c>
      <c r="E54" s="48">
        <f t="shared" si="2"/>
        <v>54.310986964618245</v>
      </c>
      <c r="F54" s="21">
        <f t="shared" si="3"/>
        <v>57.310986964618245</v>
      </c>
    </row>
    <row r="55" spans="1:10" ht="15" customHeight="1">
      <c r="A55" s="5">
        <v>48</v>
      </c>
      <c r="B55" s="174" t="s">
        <v>572</v>
      </c>
      <c r="C55" s="263">
        <v>77</v>
      </c>
      <c r="D55" s="256">
        <v>0.0012583333333333333</v>
      </c>
      <c r="E55" s="48">
        <f t="shared" si="2"/>
        <v>53.65158204562178</v>
      </c>
      <c r="F55" s="21">
        <f t="shared" si="3"/>
        <v>56.65158204562178</v>
      </c>
      <c r="H55" s="71"/>
      <c r="I55" s="71"/>
      <c r="J55" s="71"/>
    </row>
    <row r="56" spans="1:10" ht="15" customHeight="1">
      <c r="A56" s="5">
        <v>49</v>
      </c>
      <c r="B56" s="255" t="s">
        <v>587</v>
      </c>
      <c r="C56" s="263">
        <v>92</v>
      </c>
      <c r="D56" s="256">
        <v>0.0012835648148148146</v>
      </c>
      <c r="E56" s="48">
        <f t="shared" si="2"/>
        <v>52.596934174932386</v>
      </c>
      <c r="F56" s="21">
        <f t="shared" si="3"/>
        <v>55.596934174932386</v>
      </c>
      <c r="H56" s="71"/>
      <c r="I56" s="71"/>
      <c r="J56" s="71"/>
    </row>
    <row r="57" spans="1:10" ht="15" customHeight="1">
      <c r="A57" s="5">
        <v>50</v>
      </c>
      <c r="B57" s="174" t="s">
        <v>573</v>
      </c>
      <c r="C57" s="263">
        <v>72</v>
      </c>
      <c r="D57" s="256">
        <v>0.0013055555555555555</v>
      </c>
      <c r="E57" s="48">
        <f t="shared" si="2"/>
        <v>51.710992907801426</v>
      </c>
      <c r="F57" s="21">
        <f t="shared" si="3"/>
        <v>54.710992907801426</v>
      </c>
      <c r="H57" s="71"/>
      <c r="I57" s="71"/>
      <c r="J57" s="71"/>
    </row>
    <row r="58" spans="1:10" ht="15" customHeight="1">
      <c r="A58" s="5">
        <v>51</v>
      </c>
      <c r="B58" s="174" t="s">
        <v>270</v>
      </c>
      <c r="C58" s="263">
        <v>88</v>
      </c>
      <c r="D58" s="256">
        <v>0.0013153935185185185</v>
      </c>
      <c r="E58" s="48">
        <f t="shared" si="2"/>
        <v>51.32424109106908</v>
      </c>
      <c r="F58" s="21">
        <f t="shared" si="3"/>
        <v>54.32424109106908</v>
      </c>
      <c r="H58" s="71"/>
      <c r="I58" s="71"/>
      <c r="J58" s="71"/>
    </row>
    <row r="59" spans="1:10" ht="15" customHeight="1">
      <c r="A59" s="5">
        <v>52</v>
      </c>
      <c r="B59" s="174" t="s">
        <v>203</v>
      </c>
      <c r="C59" s="263">
        <v>77</v>
      </c>
      <c r="D59" s="256">
        <v>0.0013173611111111112</v>
      </c>
      <c r="E59" s="48">
        <f t="shared" si="2"/>
        <v>51.247583904410476</v>
      </c>
      <c r="F59" s="21">
        <f t="shared" si="3"/>
        <v>54.247583904410476</v>
      </c>
      <c r="H59" s="71"/>
      <c r="I59" s="71"/>
      <c r="J59" s="71"/>
    </row>
    <row r="60" spans="1:10" ht="15" customHeight="1">
      <c r="A60" s="5">
        <v>53</v>
      </c>
      <c r="B60" s="255" t="s">
        <v>111</v>
      </c>
      <c r="C60" s="263">
        <v>70</v>
      </c>
      <c r="D60" s="256">
        <v>0.0013288194444444443</v>
      </c>
      <c r="E60" s="48">
        <f t="shared" si="2"/>
        <v>50.80567894782685</v>
      </c>
      <c r="F60" s="21">
        <f t="shared" si="3"/>
        <v>53.80567894782685</v>
      </c>
      <c r="I60" s="71"/>
      <c r="J60" s="71"/>
    </row>
    <row r="61" spans="1:6" ht="15" customHeight="1">
      <c r="A61" s="5">
        <v>54</v>
      </c>
      <c r="B61" s="255" t="s">
        <v>590</v>
      </c>
      <c r="C61" s="263">
        <v>78</v>
      </c>
      <c r="D61" s="256">
        <v>0.0013636574074074074</v>
      </c>
      <c r="E61" s="48">
        <f t="shared" si="2"/>
        <v>49.50772364624003</v>
      </c>
      <c r="F61" s="21">
        <f t="shared" si="3"/>
        <v>52.50772364624003</v>
      </c>
    </row>
    <row r="62" spans="1:6" ht="15" customHeight="1">
      <c r="A62" s="5">
        <v>55</v>
      </c>
      <c r="B62" s="255" t="s">
        <v>357</v>
      </c>
      <c r="C62" s="263">
        <v>88</v>
      </c>
      <c r="D62" s="256">
        <v>0.0013704861111111112</v>
      </c>
      <c r="E62" s="48">
        <f t="shared" si="2"/>
        <v>49.261042141711</v>
      </c>
      <c r="F62" s="21">
        <f t="shared" si="3"/>
        <v>52.261042141711</v>
      </c>
    </row>
    <row r="63" spans="1:6" ht="15" customHeight="1">
      <c r="A63" s="5">
        <v>56</v>
      </c>
      <c r="B63" s="255" t="s">
        <v>195</v>
      </c>
      <c r="C63" s="263">
        <v>62</v>
      </c>
      <c r="D63" s="256">
        <v>0.0013905092592592595</v>
      </c>
      <c r="E63" s="48">
        <f t="shared" si="2"/>
        <v>48.55168969535541</v>
      </c>
      <c r="F63" s="21">
        <f t="shared" si="3"/>
        <v>51.55168969535541</v>
      </c>
    </row>
    <row r="64" spans="1:6" ht="15" customHeight="1">
      <c r="A64" s="5">
        <v>57</v>
      </c>
      <c r="B64" s="174" t="s">
        <v>594</v>
      </c>
      <c r="C64" s="263">
        <v>62</v>
      </c>
      <c r="D64" s="256">
        <v>0.0013993055555555555</v>
      </c>
      <c r="E64" s="48">
        <f t="shared" si="2"/>
        <v>48.2464846980976</v>
      </c>
      <c r="F64" s="21">
        <f t="shared" si="3"/>
        <v>51.2464846980976</v>
      </c>
    </row>
    <row r="65" spans="1:6" ht="15" customHeight="1">
      <c r="A65" s="5">
        <v>58</v>
      </c>
      <c r="B65" s="174" t="s">
        <v>214</v>
      </c>
      <c r="C65" s="263">
        <v>84</v>
      </c>
      <c r="D65" s="256">
        <v>0.0014</v>
      </c>
      <c r="E65" s="48">
        <f t="shared" si="2"/>
        <v>48.22255291005291</v>
      </c>
      <c r="F65" s="21">
        <f t="shared" si="3"/>
        <v>51.22255291005291</v>
      </c>
    </row>
    <row r="66" spans="1:6" ht="15" customHeight="1">
      <c r="A66" s="5">
        <v>59</v>
      </c>
      <c r="B66" s="255" t="s">
        <v>586</v>
      </c>
      <c r="C66" s="263">
        <v>44</v>
      </c>
      <c r="D66" s="256">
        <v>0.0014460648148148147</v>
      </c>
      <c r="E66" s="48">
        <f t="shared" si="2"/>
        <v>46.68640947654875</v>
      </c>
      <c r="F66" s="21">
        <f t="shared" si="3"/>
        <v>49.68640947654875</v>
      </c>
    </row>
    <row r="67" spans="1:6" ht="15" customHeight="1">
      <c r="A67" s="5">
        <v>60</v>
      </c>
      <c r="B67" s="255" t="s">
        <v>207</v>
      </c>
      <c r="C67" s="263">
        <v>59</v>
      </c>
      <c r="D67" s="256">
        <v>0.0014483796296296295</v>
      </c>
      <c r="E67" s="48">
        <f t="shared" si="2"/>
        <v>46.61179478983539</v>
      </c>
      <c r="F67" s="21">
        <f t="shared" si="3"/>
        <v>49.61179478983539</v>
      </c>
    </row>
    <row r="68" spans="1:6" ht="15" customHeight="1">
      <c r="A68" s="5">
        <v>61</v>
      </c>
      <c r="B68" s="255" t="s">
        <v>583</v>
      </c>
      <c r="C68" s="263">
        <v>48</v>
      </c>
      <c r="D68" s="256">
        <v>0.0014561342592592594</v>
      </c>
      <c r="E68" s="48">
        <f t="shared" si="2"/>
        <v>46.363564104602176</v>
      </c>
      <c r="F68" s="21">
        <f t="shared" si="3"/>
        <v>49.363564104602176</v>
      </c>
    </row>
    <row r="69" spans="1:6" ht="15" customHeight="1">
      <c r="A69" s="5">
        <v>62</v>
      </c>
      <c r="B69" s="255" t="s">
        <v>208</v>
      </c>
      <c r="C69" s="263">
        <v>96</v>
      </c>
      <c r="D69" s="256">
        <v>0.0014574074074074073</v>
      </c>
      <c r="E69" s="48">
        <f t="shared" si="2"/>
        <v>46.3230622617535</v>
      </c>
      <c r="F69" s="21">
        <f t="shared" si="3"/>
        <v>49.3230622617535</v>
      </c>
    </row>
    <row r="70" spans="1:6" ht="15" customHeight="1">
      <c r="A70" s="5">
        <v>63</v>
      </c>
      <c r="B70" s="255" t="s">
        <v>258</v>
      </c>
      <c r="C70" s="263">
        <v>50</v>
      </c>
      <c r="D70" s="256">
        <v>0.0014814814814814814</v>
      </c>
      <c r="E70" s="48">
        <f t="shared" si="2"/>
        <v>45.57031250000001</v>
      </c>
      <c r="F70" s="21">
        <f t="shared" si="3"/>
        <v>48.57031250000001</v>
      </c>
    </row>
    <row r="71" spans="1:6" ht="15" customHeight="1">
      <c r="A71" s="5">
        <v>64</v>
      </c>
      <c r="B71" s="174" t="s">
        <v>265</v>
      </c>
      <c r="C71" s="263">
        <v>68</v>
      </c>
      <c r="D71" s="256">
        <v>0.0015373842592592594</v>
      </c>
      <c r="E71" s="48">
        <f t="shared" si="2"/>
        <v>43.9132726040804</v>
      </c>
      <c r="F71" s="21">
        <f t="shared" si="3"/>
        <v>46.9132726040804</v>
      </c>
    </row>
    <row r="72" spans="1:6" ht="15" customHeight="1">
      <c r="A72" s="5">
        <v>65</v>
      </c>
      <c r="B72" s="255" t="s">
        <v>593</v>
      </c>
      <c r="C72" s="263">
        <v>47</v>
      </c>
      <c r="D72" s="256">
        <v>0.0015667824074074074</v>
      </c>
      <c r="E72" s="48">
        <f aca="true" t="shared" si="4" ref="E72:E78">(D$8/D72)*100</f>
        <v>43.089310777868064</v>
      </c>
      <c r="F72" s="21">
        <f aca="true" t="shared" si="5" ref="F72:F78">E$3+E72</f>
        <v>46.089310777868064</v>
      </c>
    </row>
    <row r="73" spans="1:6" ht="15" customHeight="1">
      <c r="A73" s="5">
        <v>66</v>
      </c>
      <c r="B73" s="255" t="s">
        <v>273</v>
      </c>
      <c r="C73" s="263">
        <v>80</v>
      </c>
      <c r="D73" s="256">
        <v>0.0016052083333333335</v>
      </c>
      <c r="E73" s="48">
        <f t="shared" si="4"/>
        <v>42.05782680798904</v>
      </c>
      <c r="F73" s="21">
        <f t="shared" si="5"/>
        <v>45.05782680798904</v>
      </c>
    </row>
    <row r="74" spans="1:6" ht="15" customHeight="1">
      <c r="A74" s="5">
        <v>67</v>
      </c>
      <c r="B74" s="255" t="s">
        <v>193</v>
      </c>
      <c r="C74" s="263">
        <v>58</v>
      </c>
      <c r="D74" s="256">
        <v>0.0016096064814814812</v>
      </c>
      <c r="E74" s="48">
        <f t="shared" si="4"/>
        <v>41.94290644998922</v>
      </c>
      <c r="F74" s="21">
        <f t="shared" si="5"/>
        <v>44.94290644998922</v>
      </c>
    </row>
    <row r="75" spans="1:6" ht="15" customHeight="1">
      <c r="A75" s="5">
        <v>68</v>
      </c>
      <c r="B75" s="174" t="s">
        <v>371</v>
      </c>
      <c r="C75" s="263">
        <v>66</v>
      </c>
      <c r="D75" s="256">
        <v>0.0016166666666666664</v>
      </c>
      <c r="E75" s="48">
        <f t="shared" si="4"/>
        <v>41.759736540664385</v>
      </c>
      <c r="F75" s="21">
        <f t="shared" si="5"/>
        <v>44.759736540664385</v>
      </c>
    </row>
    <row r="76" spans="1:6" ht="15" customHeight="1">
      <c r="A76" s="5">
        <v>69</v>
      </c>
      <c r="B76" s="255" t="s">
        <v>366</v>
      </c>
      <c r="C76" s="263">
        <v>50</v>
      </c>
      <c r="D76" s="256">
        <v>0.0016187500000000002</v>
      </c>
      <c r="E76" s="48">
        <f t="shared" si="4"/>
        <v>41.7059917059917</v>
      </c>
      <c r="F76" s="21">
        <f t="shared" si="5"/>
        <v>44.7059917059917</v>
      </c>
    </row>
    <row r="77" spans="1:6" ht="15" customHeight="1">
      <c r="A77" s="5">
        <v>70</v>
      </c>
      <c r="B77" s="255" t="s">
        <v>259</v>
      </c>
      <c r="C77" s="263">
        <v>57</v>
      </c>
      <c r="D77" s="256">
        <v>0.0016353009259259261</v>
      </c>
      <c r="E77" s="48">
        <f t="shared" si="4"/>
        <v>41.2838842097813</v>
      </c>
      <c r="F77" s="21">
        <f t="shared" si="5"/>
        <v>44.2838842097813</v>
      </c>
    </row>
    <row r="78" spans="1:6" ht="15" customHeight="1">
      <c r="A78" s="5">
        <v>71</v>
      </c>
      <c r="B78" s="255" t="s">
        <v>274</v>
      </c>
      <c r="C78" s="263">
        <v>84</v>
      </c>
      <c r="D78" s="256">
        <v>0.0023193287037037037</v>
      </c>
      <c r="E78" s="48">
        <f t="shared" si="4"/>
        <v>29.10823893407855</v>
      </c>
      <c r="F78" s="21">
        <f t="shared" si="5"/>
        <v>32.10823893407855</v>
      </c>
    </row>
    <row r="79" spans="2:3" ht="12.75">
      <c r="B79" s="212"/>
      <c r="C79" s="266"/>
    </row>
    <row r="80" spans="2:3" ht="12.75">
      <c r="B80" s="212"/>
      <c r="C80" s="266"/>
    </row>
    <row r="81" spans="2:3" ht="12.75">
      <c r="B81" s="212"/>
      <c r="C81" s="266"/>
    </row>
    <row r="82" spans="2:3" ht="12.75">
      <c r="B82" s="212"/>
      <c r="C82" s="266"/>
    </row>
    <row r="83" spans="2:3" ht="12.75">
      <c r="B83" s="212"/>
      <c r="C83" s="266"/>
    </row>
    <row r="84" spans="2:3" ht="12.75">
      <c r="B84" s="212"/>
      <c r="C84" s="266"/>
    </row>
    <row r="85" spans="2:3" ht="12.75">
      <c r="B85" s="212"/>
      <c r="C85" s="266"/>
    </row>
    <row r="86" spans="2:3" ht="12.75">
      <c r="B86" s="212"/>
      <c r="C86" s="266"/>
    </row>
    <row r="87" spans="2:3" ht="12.75">
      <c r="B87" s="212"/>
      <c r="C87" s="266"/>
    </row>
    <row r="88" spans="2:3" ht="12.75">
      <c r="B88" s="212"/>
      <c r="C88" s="266"/>
    </row>
    <row r="89" spans="2:3" ht="12.75">
      <c r="B89" s="212"/>
      <c r="C89" s="266"/>
    </row>
    <row r="90" ht="12.75">
      <c r="C90" s="266"/>
    </row>
    <row r="91" ht="12.75">
      <c r="C91" s="266"/>
    </row>
    <row r="92" ht="12.75">
      <c r="C92" s="266"/>
    </row>
    <row r="93" ht="12.75">
      <c r="C93" s="266"/>
    </row>
    <row r="94" ht="12.75">
      <c r="C94" s="266"/>
    </row>
    <row r="95" ht="12.75">
      <c r="C95" s="266"/>
    </row>
    <row r="96" ht="12.75">
      <c r="C96" s="266"/>
    </row>
    <row r="97" ht="12.75">
      <c r="C97" s="266"/>
    </row>
    <row r="98" ht="12.75">
      <c r="C98" s="266"/>
    </row>
    <row r="99" ht="12.75">
      <c r="C99" s="266"/>
    </row>
    <row r="100" ht="12.75">
      <c r="C100" s="266"/>
    </row>
    <row r="101" ht="12.75">
      <c r="C101" s="266"/>
    </row>
    <row r="102" ht="12.75">
      <c r="C102" s="266"/>
    </row>
    <row r="103" ht="12.75">
      <c r="C103" s="266"/>
    </row>
    <row r="104" ht="12.75">
      <c r="C104" s="266"/>
    </row>
    <row r="105" ht="12.75">
      <c r="C105" s="266"/>
    </row>
  </sheetData>
  <mergeCells count="8">
    <mergeCell ref="E4:F6"/>
    <mergeCell ref="A5:B5"/>
    <mergeCell ref="A6:B6"/>
    <mergeCell ref="A4:B4"/>
    <mergeCell ref="A3:B3"/>
    <mergeCell ref="A1:F1"/>
    <mergeCell ref="A2:D2"/>
    <mergeCell ref="F2:F3"/>
  </mergeCells>
  <printOptions horizontalCentered="1"/>
  <pageMargins left="0.5905511811023623" right="0.5905511811023623" top="0.5905511811023623" bottom="0.7086614173228347" header="0.5118110236220472" footer="0.5118110236220472"/>
  <pageSetup horizontalDpi="600" verticalDpi="600" orientation="portrait" paperSize="9" r:id="rId1"/>
  <headerFooter alignWithMargins="0">
    <oddFooter>&amp;L&amp;"Arial CE,Tučné"&amp;8http://zrliga.zrnet.cz&amp;C&amp;"Arial CE,Tučné"&amp;8 5. ročník ŽĎÁRSKÉ LIGY MISTRŮ&amp;R&amp;"Arial CE,Tučné"&amp;8&amp;D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14"/>
  <sheetViews>
    <sheetView workbookViewId="0" topLeftCell="A1">
      <selection activeCell="A1" sqref="A1:F1"/>
    </sheetView>
  </sheetViews>
  <sheetFormatPr defaultColWidth="9.00390625" defaultRowHeight="12.75"/>
  <cols>
    <col min="1" max="1" width="3.625" style="0" bestFit="1" customWidth="1"/>
    <col min="2" max="2" width="18.25390625" style="0" bestFit="1" customWidth="1"/>
    <col min="3" max="3" width="6.25390625" style="0" bestFit="1" customWidth="1"/>
    <col min="4" max="5" width="9.875" style="0" bestFit="1" customWidth="1"/>
    <col min="6" max="6" width="9.75390625" style="0" bestFit="1" customWidth="1"/>
  </cols>
  <sheetData>
    <row r="1" spans="1:6" ht="27">
      <c r="A1" s="327" t="s">
        <v>332</v>
      </c>
      <c r="B1" s="327"/>
      <c r="C1" s="327"/>
      <c r="D1" s="327"/>
      <c r="E1" s="327"/>
      <c r="F1" s="327"/>
    </row>
    <row r="2" spans="2:6" ht="12.75">
      <c r="B2" s="330"/>
      <c r="C2" s="330"/>
      <c r="D2" s="330"/>
      <c r="E2" s="330"/>
      <c r="F2" s="3" t="s">
        <v>31</v>
      </c>
    </row>
    <row r="3" spans="1:6" ht="12.75">
      <c r="A3" s="271" t="s">
        <v>0</v>
      </c>
      <c r="B3" s="271"/>
      <c r="C3" s="10"/>
      <c r="D3" s="23">
        <v>38682</v>
      </c>
      <c r="E3" s="23"/>
      <c r="F3" s="3">
        <v>1</v>
      </c>
    </row>
    <row r="4" spans="1:6" ht="12.75">
      <c r="A4" s="271" t="s">
        <v>1</v>
      </c>
      <c r="B4" s="271"/>
      <c r="C4" s="10"/>
      <c r="D4" s="24">
        <v>38682</v>
      </c>
      <c r="E4" s="23"/>
      <c r="F4" s="334"/>
    </row>
    <row r="5" spans="1:6" ht="12.75">
      <c r="A5" s="271" t="s">
        <v>2</v>
      </c>
      <c r="B5" s="271"/>
      <c r="C5" s="10"/>
      <c r="D5" s="273" t="s">
        <v>122</v>
      </c>
      <c r="E5" s="273"/>
      <c r="F5" s="334"/>
    </row>
    <row r="6" spans="1:6" ht="12.75">
      <c r="A6" s="271" t="s">
        <v>3</v>
      </c>
      <c r="B6" s="271"/>
      <c r="C6" s="10"/>
      <c r="D6" s="333">
        <f>COUNTA(B8:B110)</f>
        <v>103</v>
      </c>
      <c r="E6" s="333"/>
      <c r="F6" s="334"/>
    </row>
    <row r="7" spans="1:6" ht="13.5" thickBot="1">
      <c r="A7" s="4" t="s">
        <v>4</v>
      </c>
      <c r="B7" s="270" t="s">
        <v>5</v>
      </c>
      <c r="C7" s="4" t="s">
        <v>571</v>
      </c>
      <c r="D7" s="279" t="s">
        <v>110</v>
      </c>
      <c r="E7" s="11" t="s">
        <v>11</v>
      </c>
      <c r="F7" s="11" t="s">
        <v>70</v>
      </c>
    </row>
    <row r="8" spans="1:6" ht="15" customHeight="1">
      <c r="A8" s="5">
        <v>1</v>
      </c>
      <c r="B8" s="170" t="s">
        <v>355</v>
      </c>
      <c r="C8" s="284">
        <v>74</v>
      </c>
      <c r="D8" s="280">
        <v>140</v>
      </c>
      <c r="E8" s="107">
        <v>100</v>
      </c>
      <c r="F8" s="7">
        <f aca="true" t="shared" si="0" ref="F8:F39">E8+F$3</f>
        <v>101</v>
      </c>
    </row>
    <row r="9" spans="1:6" ht="15" customHeight="1">
      <c r="A9" s="5">
        <v>2</v>
      </c>
      <c r="B9" s="170" t="s">
        <v>201</v>
      </c>
      <c r="C9" s="284">
        <v>74</v>
      </c>
      <c r="D9" s="281">
        <v>138</v>
      </c>
      <c r="E9" s="48">
        <f aca="true" t="shared" si="1" ref="E9:E40">(D9/D$8)*100</f>
        <v>98.57142857142858</v>
      </c>
      <c r="F9" s="21">
        <f t="shared" si="0"/>
        <v>99.57142857142858</v>
      </c>
    </row>
    <row r="10" spans="1:6" ht="15" customHeight="1">
      <c r="A10" s="5">
        <v>3</v>
      </c>
      <c r="B10" s="170" t="s">
        <v>594</v>
      </c>
      <c r="C10" s="284">
        <v>62</v>
      </c>
      <c r="D10" s="281">
        <v>137</v>
      </c>
      <c r="E10" s="48">
        <f t="shared" si="1"/>
        <v>97.85714285714285</v>
      </c>
      <c r="F10" s="21">
        <f t="shared" si="0"/>
        <v>98.85714285714285</v>
      </c>
    </row>
    <row r="11" spans="1:6" ht="15" customHeight="1">
      <c r="A11" s="5">
        <v>4</v>
      </c>
      <c r="B11" s="170" t="s">
        <v>271</v>
      </c>
      <c r="C11" s="284">
        <v>46</v>
      </c>
      <c r="D11" s="281">
        <v>130</v>
      </c>
      <c r="E11" s="48">
        <f t="shared" si="1"/>
        <v>92.85714285714286</v>
      </c>
      <c r="F11" s="21">
        <f t="shared" si="0"/>
        <v>93.85714285714286</v>
      </c>
    </row>
    <row r="12" spans="1:6" ht="15" customHeight="1">
      <c r="A12" s="5">
        <v>5</v>
      </c>
      <c r="B12" s="170" t="s">
        <v>264</v>
      </c>
      <c r="C12" s="284">
        <v>80</v>
      </c>
      <c r="D12" s="281">
        <v>130</v>
      </c>
      <c r="E12" s="48">
        <f t="shared" si="1"/>
        <v>92.85714285714286</v>
      </c>
      <c r="F12" s="21">
        <f t="shared" si="0"/>
        <v>93.85714285714286</v>
      </c>
    </row>
    <row r="13" spans="1:6" ht="15" customHeight="1">
      <c r="A13" s="5">
        <v>6</v>
      </c>
      <c r="B13" s="170" t="s">
        <v>206</v>
      </c>
      <c r="C13" s="284">
        <v>66</v>
      </c>
      <c r="D13" s="281">
        <v>128</v>
      </c>
      <c r="E13" s="48">
        <f t="shared" si="1"/>
        <v>91.42857142857143</v>
      </c>
      <c r="F13" s="21">
        <f t="shared" si="0"/>
        <v>92.42857142857143</v>
      </c>
    </row>
    <row r="14" spans="1:6" ht="15" customHeight="1">
      <c r="A14" s="5">
        <v>7</v>
      </c>
      <c r="B14" s="170" t="s">
        <v>603</v>
      </c>
      <c r="C14" s="284">
        <v>68</v>
      </c>
      <c r="D14" s="281">
        <v>128</v>
      </c>
      <c r="E14" s="48">
        <f t="shared" si="1"/>
        <v>91.42857142857143</v>
      </c>
      <c r="F14" s="21">
        <f t="shared" si="0"/>
        <v>92.42857142857143</v>
      </c>
    </row>
    <row r="15" spans="1:6" ht="15" customHeight="1">
      <c r="A15" s="5">
        <v>8</v>
      </c>
      <c r="B15" s="170" t="s">
        <v>198</v>
      </c>
      <c r="C15" s="284">
        <v>66</v>
      </c>
      <c r="D15" s="281">
        <v>126</v>
      </c>
      <c r="E15" s="48">
        <f t="shared" si="1"/>
        <v>90</v>
      </c>
      <c r="F15" s="21">
        <f t="shared" si="0"/>
        <v>91</v>
      </c>
    </row>
    <row r="16" spans="1:6" ht="15" customHeight="1">
      <c r="A16" s="5">
        <v>9</v>
      </c>
      <c r="B16" s="170" t="s">
        <v>197</v>
      </c>
      <c r="C16" s="284">
        <v>89</v>
      </c>
      <c r="D16" s="281">
        <v>125</v>
      </c>
      <c r="E16" s="48">
        <f t="shared" si="1"/>
        <v>89.28571428571429</v>
      </c>
      <c r="F16" s="21">
        <f t="shared" si="0"/>
        <v>90.28571428571429</v>
      </c>
    </row>
    <row r="17" spans="1:6" ht="15" customHeight="1">
      <c r="A17" s="5">
        <v>10</v>
      </c>
      <c r="B17" s="170" t="s">
        <v>583</v>
      </c>
      <c r="C17" s="284">
        <v>48</v>
      </c>
      <c r="D17" s="281">
        <v>125</v>
      </c>
      <c r="E17" s="48">
        <f t="shared" si="1"/>
        <v>89.28571428571429</v>
      </c>
      <c r="F17" s="21">
        <f t="shared" si="0"/>
        <v>90.28571428571429</v>
      </c>
    </row>
    <row r="18" spans="1:6" ht="15" customHeight="1">
      <c r="A18" s="5">
        <v>11</v>
      </c>
      <c r="B18" s="170" t="s">
        <v>200</v>
      </c>
      <c r="C18" s="284">
        <v>78</v>
      </c>
      <c r="D18" s="281">
        <v>125</v>
      </c>
      <c r="E18" s="48">
        <f t="shared" si="1"/>
        <v>89.28571428571429</v>
      </c>
      <c r="F18" s="21">
        <f t="shared" si="0"/>
        <v>90.28571428571429</v>
      </c>
    </row>
    <row r="19" spans="1:6" ht="15" customHeight="1" thickBot="1">
      <c r="A19" s="32">
        <v>12</v>
      </c>
      <c r="B19" s="171" t="s">
        <v>604</v>
      </c>
      <c r="C19" s="291">
        <v>83</v>
      </c>
      <c r="D19" s="282">
        <v>123</v>
      </c>
      <c r="E19" s="49">
        <f t="shared" si="1"/>
        <v>87.85714285714286</v>
      </c>
      <c r="F19" s="33">
        <f t="shared" si="0"/>
        <v>88.85714285714286</v>
      </c>
    </row>
    <row r="20" spans="1:6" ht="15" customHeight="1">
      <c r="A20" s="31">
        <v>13</v>
      </c>
      <c r="B20" s="172" t="s">
        <v>259</v>
      </c>
      <c r="C20" s="290">
        <v>57</v>
      </c>
      <c r="D20" s="283">
        <v>122</v>
      </c>
      <c r="E20" s="50">
        <f t="shared" si="1"/>
        <v>87.14285714285714</v>
      </c>
      <c r="F20" s="42">
        <f t="shared" si="0"/>
        <v>88.14285714285714</v>
      </c>
    </row>
    <row r="21" spans="1:6" ht="15" customHeight="1">
      <c r="A21" s="5">
        <v>14</v>
      </c>
      <c r="B21" s="174" t="s">
        <v>265</v>
      </c>
      <c r="C21" s="285">
        <v>68</v>
      </c>
      <c r="D21" s="281">
        <v>121</v>
      </c>
      <c r="E21" s="48">
        <f t="shared" si="1"/>
        <v>86.42857142857143</v>
      </c>
      <c r="F21" s="21">
        <f t="shared" si="0"/>
        <v>87.42857142857143</v>
      </c>
    </row>
    <row r="22" spans="1:6" ht="15" customHeight="1">
      <c r="A22" s="5">
        <v>15</v>
      </c>
      <c r="B22" s="175" t="s">
        <v>210</v>
      </c>
      <c r="C22" s="284">
        <v>56</v>
      </c>
      <c r="D22" s="281">
        <v>119</v>
      </c>
      <c r="E22" s="48">
        <f t="shared" si="1"/>
        <v>85</v>
      </c>
      <c r="F22" s="21">
        <f t="shared" si="0"/>
        <v>86</v>
      </c>
    </row>
    <row r="23" spans="1:6" ht="15" customHeight="1">
      <c r="A23" s="5">
        <v>16</v>
      </c>
      <c r="B23" s="175" t="s">
        <v>606</v>
      </c>
      <c r="C23" s="284">
        <v>69</v>
      </c>
      <c r="D23" s="281">
        <v>117</v>
      </c>
      <c r="E23" s="48">
        <f t="shared" si="1"/>
        <v>83.57142857142857</v>
      </c>
      <c r="F23" s="21">
        <f t="shared" si="0"/>
        <v>84.57142857142857</v>
      </c>
    </row>
    <row r="24" spans="1:6" ht="15" customHeight="1">
      <c r="A24" s="5">
        <v>17</v>
      </c>
      <c r="B24" s="174" t="s">
        <v>190</v>
      </c>
      <c r="C24" s="284">
        <v>70</v>
      </c>
      <c r="D24" s="281">
        <v>115</v>
      </c>
      <c r="E24" s="48">
        <f t="shared" si="1"/>
        <v>82.14285714285714</v>
      </c>
      <c r="F24" s="21">
        <f t="shared" si="0"/>
        <v>83.14285714285714</v>
      </c>
    </row>
    <row r="25" spans="1:6" ht="15" customHeight="1">
      <c r="A25" s="5">
        <v>18</v>
      </c>
      <c r="B25" s="175" t="s">
        <v>192</v>
      </c>
      <c r="C25" s="284">
        <v>64</v>
      </c>
      <c r="D25" s="281">
        <v>113</v>
      </c>
      <c r="E25" s="48">
        <f t="shared" si="1"/>
        <v>80.71428571428572</v>
      </c>
      <c r="F25" s="21">
        <f t="shared" si="0"/>
        <v>81.71428571428572</v>
      </c>
    </row>
    <row r="26" spans="1:6" ht="15" customHeight="1">
      <c r="A26" s="5">
        <v>19</v>
      </c>
      <c r="B26" s="175" t="s">
        <v>268</v>
      </c>
      <c r="C26" s="284">
        <v>79</v>
      </c>
      <c r="D26" s="281">
        <v>112</v>
      </c>
      <c r="E26" s="48">
        <f t="shared" si="1"/>
        <v>80</v>
      </c>
      <c r="F26" s="21">
        <f t="shared" si="0"/>
        <v>81</v>
      </c>
    </row>
    <row r="27" spans="1:6" ht="15" customHeight="1">
      <c r="A27" s="5">
        <v>20</v>
      </c>
      <c r="B27" s="174" t="s">
        <v>371</v>
      </c>
      <c r="C27" s="284">
        <v>66</v>
      </c>
      <c r="D27" s="281">
        <v>111</v>
      </c>
      <c r="E27" s="48">
        <f t="shared" si="1"/>
        <v>79.28571428571428</v>
      </c>
      <c r="F27" s="21">
        <f t="shared" si="0"/>
        <v>80.28571428571428</v>
      </c>
    </row>
    <row r="28" spans="1:6" ht="15" customHeight="1">
      <c r="A28" s="5">
        <v>21</v>
      </c>
      <c r="B28" s="173" t="s">
        <v>364</v>
      </c>
      <c r="C28" s="285">
        <v>88</v>
      </c>
      <c r="D28" s="281">
        <v>111</v>
      </c>
      <c r="E28" s="48">
        <f t="shared" si="1"/>
        <v>79.28571428571428</v>
      </c>
      <c r="F28" s="21">
        <f t="shared" si="0"/>
        <v>80.28571428571428</v>
      </c>
    </row>
    <row r="29" spans="1:6" ht="15" customHeight="1">
      <c r="A29" s="5">
        <v>22</v>
      </c>
      <c r="B29" s="175" t="s">
        <v>115</v>
      </c>
      <c r="C29" s="284">
        <v>48</v>
      </c>
      <c r="D29" s="281">
        <v>110</v>
      </c>
      <c r="E29" s="48">
        <f t="shared" si="1"/>
        <v>78.57142857142857</v>
      </c>
      <c r="F29" s="21">
        <f t="shared" si="0"/>
        <v>79.57142857142857</v>
      </c>
    </row>
    <row r="30" spans="1:6" ht="15" customHeight="1">
      <c r="A30" s="5">
        <v>23</v>
      </c>
      <c r="B30" s="175" t="s">
        <v>607</v>
      </c>
      <c r="C30" s="284">
        <v>69</v>
      </c>
      <c r="D30" s="281">
        <v>109</v>
      </c>
      <c r="E30" s="48">
        <f t="shared" si="1"/>
        <v>77.85714285714286</v>
      </c>
      <c r="F30" s="21">
        <f t="shared" si="0"/>
        <v>78.85714285714286</v>
      </c>
    </row>
    <row r="31" spans="1:6" ht="15" customHeight="1">
      <c r="A31" s="5">
        <v>24</v>
      </c>
      <c r="B31" s="173" t="s">
        <v>608</v>
      </c>
      <c r="C31" s="284">
        <v>51</v>
      </c>
      <c r="D31" s="281">
        <v>108</v>
      </c>
      <c r="E31" s="48">
        <f t="shared" si="1"/>
        <v>77.14285714285715</v>
      </c>
      <c r="F31" s="21">
        <f t="shared" si="0"/>
        <v>78.14285714285715</v>
      </c>
    </row>
    <row r="32" spans="1:6" ht="15" customHeight="1">
      <c r="A32" s="5">
        <v>25</v>
      </c>
      <c r="B32" s="173" t="s">
        <v>363</v>
      </c>
      <c r="C32" s="284">
        <v>79</v>
      </c>
      <c r="D32" s="281">
        <v>107</v>
      </c>
      <c r="E32" s="48">
        <f t="shared" si="1"/>
        <v>76.42857142857142</v>
      </c>
      <c r="F32" s="21">
        <f t="shared" si="0"/>
        <v>77.42857142857142</v>
      </c>
    </row>
    <row r="33" spans="1:6" ht="15" customHeight="1">
      <c r="A33" s="5">
        <v>26</v>
      </c>
      <c r="B33" s="173" t="s">
        <v>114</v>
      </c>
      <c r="C33" s="285">
        <v>78</v>
      </c>
      <c r="D33" s="281">
        <v>105</v>
      </c>
      <c r="E33" s="48">
        <f t="shared" si="1"/>
        <v>75</v>
      </c>
      <c r="F33" s="21">
        <f t="shared" si="0"/>
        <v>76</v>
      </c>
    </row>
    <row r="34" spans="1:6" ht="15" customHeight="1">
      <c r="A34" s="5">
        <v>27</v>
      </c>
      <c r="B34" s="173" t="s">
        <v>590</v>
      </c>
      <c r="C34" s="284">
        <v>76</v>
      </c>
      <c r="D34" s="281">
        <v>105</v>
      </c>
      <c r="E34" s="48">
        <f t="shared" si="1"/>
        <v>75</v>
      </c>
      <c r="F34" s="21">
        <f t="shared" si="0"/>
        <v>76</v>
      </c>
    </row>
    <row r="35" spans="1:6" ht="15" customHeight="1">
      <c r="A35" s="5">
        <v>28</v>
      </c>
      <c r="B35" s="175" t="s">
        <v>112</v>
      </c>
      <c r="C35" s="284">
        <v>55</v>
      </c>
      <c r="D35" s="281">
        <v>103</v>
      </c>
      <c r="E35" s="48">
        <f t="shared" si="1"/>
        <v>73.57142857142858</v>
      </c>
      <c r="F35" s="21">
        <f t="shared" si="0"/>
        <v>74.57142857142858</v>
      </c>
    </row>
    <row r="36" spans="1:6" ht="15" customHeight="1">
      <c r="A36" s="5">
        <v>29</v>
      </c>
      <c r="B36" s="174" t="s">
        <v>609</v>
      </c>
      <c r="C36" s="284">
        <v>78</v>
      </c>
      <c r="D36" s="281">
        <v>103</v>
      </c>
      <c r="E36" s="48">
        <f t="shared" si="1"/>
        <v>73.57142857142858</v>
      </c>
      <c r="F36" s="21">
        <f t="shared" si="0"/>
        <v>74.57142857142858</v>
      </c>
    </row>
    <row r="37" spans="1:6" ht="15" customHeight="1">
      <c r="A37" s="5">
        <v>30</v>
      </c>
      <c r="B37" s="173" t="s">
        <v>369</v>
      </c>
      <c r="C37" s="284">
        <v>85</v>
      </c>
      <c r="D37" s="281">
        <v>101</v>
      </c>
      <c r="E37" s="48">
        <f t="shared" si="1"/>
        <v>72.14285714285714</v>
      </c>
      <c r="F37" s="21">
        <f t="shared" si="0"/>
        <v>73.14285714285714</v>
      </c>
    </row>
    <row r="38" spans="1:6" ht="15" customHeight="1">
      <c r="A38" s="5">
        <v>31</v>
      </c>
      <c r="B38" s="174" t="s">
        <v>214</v>
      </c>
      <c r="C38" s="284">
        <v>84</v>
      </c>
      <c r="D38" s="281">
        <v>101</v>
      </c>
      <c r="E38" s="48">
        <f t="shared" si="1"/>
        <v>72.14285714285714</v>
      </c>
      <c r="F38" s="21">
        <f t="shared" si="0"/>
        <v>73.14285714285714</v>
      </c>
    </row>
    <row r="39" spans="1:6" ht="15" customHeight="1">
      <c r="A39" s="5">
        <v>32</v>
      </c>
      <c r="B39" s="174" t="s">
        <v>270</v>
      </c>
      <c r="C39" s="285">
        <v>88</v>
      </c>
      <c r="D39" s="281">
        <v>100</v>
      </c>
      <c r="E39" s="48">
        <f t="shared" si="1"/>
        <v>71.42857142857143</v>
      </c>
      <c r="F39" s="21">
        <f t="shared" si="0"/>
        <v>72.42857142857143</v>
      </c>
    </row>
    <row r="40" spans="1:6" ht="15" customHeight="1">
      <c r="A40" s="5">
        <v>33</v>
      </c>
      <c r="B40" s="175" t="s">
        <v>610</v>
      </c>
      <c r="C40" s="284">
        <v>84</v>
      </c>
      <c r="D40" s="281">
        <v>100</v>
      </c>
      <c r="E40" s="48">
        <f t="shared" si="1"/>
        <v>71.42857142857143</v>
      </c>
      <c r="F40" s="21">
        <f aca="true" t="shared" si="2" ref="F40:F71">E40+F$3</f>
        <v>72.42857142857143</v>
      </c>
    </row>
    <row r="41" spans="1:6" ht="15" customHeight="1">
      <c r="A41" s="5">
        <v>34</v>
      </c>
      <c r="B41" s="173" t="s">
        <v>261</v>
      </c>
      <c r="C41" s="284">
        <v>79</v>
      </c>
      <c r="D41" s="281">
        <v>100</v>
      </c>
      <c r="E41" s="48">
        <f aca="true" t="shared" si="3" ref="E41:E72">(D41/D$8)*100</f>
        <v>71.42857142857143</v>
      </c>
      <c r="F41" s="21">
        <f t="shared" si="2"/>
        <v>72.42857142857143</v>
      </c>
    </row>
    <row r="42" spans="1:6" ht="15" customHeight="1">
      <c r="A42" s="5">
        <v>35</v>
      </c>
      <c r="B42" s="175" t="s">
        <v>195</v>
      </c>
      <c r="C42" s="284">
        <v>62</v>
      </c>
      <c r="D42" s="281">
        <v>98</v>
      </c>
      <c r="E42" s="48">
        <f t="shared" si="3"/>
        <v>70</v>
      </c>
      <c r="F42" s="21">
        <f t="shared" si="2"/>
        <v>71</v>
      </c>
    </row>
    <row r="43" spans="1:6" ht="15" customHeight="1">
      <c r="A43" s="5">
        <v>36</v>
      </c>
      <c r="B43" s="173" t="s">
        <v>611</v>
      </c>
      <c r="C43" s="285">
        <v>73</v>
      </c>
      <c r="D43" s="281">
        <v>98</v>
      </c>
      <c r="E43" s="48">
        <f t="shared" si="3"/>
        <v>70</v>
      </c>
      <c r="F43" s="21">
        <f t="shared" si="2"/>
        <v>71</v>
      </c>
    </row>
    <row r="44" spans="1:6" ht="15" customHeight="1">
      <c r="A44" s="5">
        <v>37</v>
      </c>
      <c r="B44" s="174" t="s">
        <v>196</v>
      </c>
      <c r="C44" s="284">
        <v>92</v>
      </c>
      <c r="D44" s="281">
        <v>97</v>
      </c>
      <c r="E44" s="48">
        <f t="shared" si="3"/>
        <v>69.28571428571428</v>
      </c>
      <c r="F44" s="21">
        <f t="shared" si="2"/>
        <v>70.28571428571428</v>
      </c>
    </row>
    <row r="45" spans="1:6" ht="15" customHeight="1">
      <c r="A45" s="5">
        <v>38</v>
      </c>
      <c r="B45" s="174" t="s">
        <v>263</v>
      </c>
      <c r="C45" s="285">
        <v>79</v>
      </c>
      <c r="D45" s="281">
        <v>96</v>
      </c>
      <c r="E45" s="48">
        <f t="shared" si="3"/>
        <v>68.57142857142857</v>
      </c>
      <c r="F45" s="21">
        <f t="shared" si="2"/>
        <v>69.57142857142857</v>
      </c>
    </row>
    <row r="46" spans="1:6" ht="15" customHeight="1">
      <c r="A46" s="5">
        <v>39</v>
      </c>
      <c r="B46" s="173" t="s">
        <v>194</v>
      </c>
      <c r="C46" s="284">
        <v>70</v>
      </c>
      <c r="D46" s="281">
        <v>96</v>
      </c>
      <c r="E46" s="48">
        <f t="shared" si="3"/>
        <v>68.57142857142857</v>
      </c>
      <c r="F46" s="21">
        <f t="shared" si="2"/>
        <v>69.57142857142857</v>
      </c>
    </row>
    <row r="47" spans="1:6" ht="15" customHeight="1">
      <c r="A47" s="5">
        <v>40</v>
      </c>
      <c r="B47" s="174" t="s">
        <v>592</v>
      </c>
      <c r="C47" s="284">
        <v>74</v>
      </c>
      <c r="D47" s="281">
        <v>95</v>
      </c>
      <c r="E47" s="48">
        <f t="shared" si="3"/>
        <v>67.85714285714286</v>
      </c>
      <c r="F47" s="21">
        <f t="shared" si="2"/>
        <v>68.85714285714286</v>
      </c>
    </row>
    <row r="48" spans="1:6" ht="15" customHeight="1">
      <c r="A48" s="5">
        <v>41</v>
      </c>
      <c r="B48" s="174" t="s">
        <v>612</v>
      </c>
      <c r="C48" s="285">
        <v>91</v>
      </c>
      <c r="D48" s="281">
        <v>95</v>
      </c>
      <c r="E48" s="48">
        <f t="shared" si="3"/>
        <v>67.85714285714286</v>
      </c>
      <c r="F48" s="21">
        <f t="shared" si="2"/>
        <v>68.85714285714286</v>
      </c>
    </row>
    <row r="49" spans="1:6" ht="15" customHeight="1">
      <c r="A49" s="5">
        <v>42</v>
      </c>
      <c r="B49" s="173" t="s">
        <v>360</v>
      </c>
      <c r="C49" s="284">
        <v>66</v>
      </c>
      <c r="D49" s="281">
        <v>95</v>
      </c>
      <c r="E49" s="48">
        <f t="shared" si="3"/>
        <v>67.85714285714286</v>
      </c>
      <c r="F49" s="21">
        <f t="shared" si="2"/>
        <v>68.85714285714286</v>
      </c>
    </row>
    <row r="50" spans="1:6" ht="15" customHeight="1">
      <c r="A50" s="5">
        <v>43</v>
      </c>
      <c r="B50" s="173" t="s">
        <v>273</v>
      </c>
      <c r="C50" s="284">
        <v>80</v>
      </c>
      <c r="D50" s="281">
        <v>95</v>
      </c>
      <c r="E50" s="48">
        <f t="shared" si="3"/>
        <v>67.85714285714286</v>
      </c>
      <c r="F50" s="21">
        <f t="shared" si="2"/>
        <v>68.85714285714286</v>
      </c>
    </row>
    <row r="51" spans="1:6" ht="15" customHeight="1">
      <c r="A51" s="5">
        <v>44</v>
      </c>
      <c r="B51" s="173" t="s">
        <v>212</v>
      </c>
      <c r="C51" s="284">
        <v>65</v>
      </c>
      <c r="D51" s="281">
        <v>94</v>
      </c>
      <c r="E51" s="48">
        <f t="shared" si="3"/>
        <v>67.14285714285714</v>
      </c>
      <c r="F51" s="21">
        <f t="shared" si="2"/>
        <v>68.14285714285714</v>
      </c>
    </row>
    <row r="52" spans="1:6" ht="15" customHeight="1">
      <c r="A52" s="5">
        <v>45</v>
      </c>
      <c r="B52" s="174" t="s">
        <v>191</v>
      </c>
      <c r="C52" s="285">
        <v>73</v>
      </c>
      <c r="D52" s="281">
        <v>93</v>
      </c>
      <c r="E52" s="48">
        <f t="shared" si="3"/>
        <v>66.42857142857143</v>
      </c>
      <c r="F52" s="21">
        <f t="shared" si="2"/>
        <v>67.42857142857143</v>
      </c>
    </row>
    <row r="53" spans="1:6" ht="15" customHeight="1">
      <c r="A53" s="5">
        <v>46</v>
      </c>
      <c r="B53" s="175" t="s">
        <v>613</v>
      </c>
      <c r="C53" s="284">
        <v>47</v>
      </c>
      <c r="D53" s="281">
        <v>92</v>
      </c>
      <c r="E53" s="48">
        <f t="shared" si="3"/>
        <v>65.71428571428571</v>
      </c>
      <c r="F53" s="21">
        <f t="shared" si="2"/>
        <v>66.71428571428571</v>
      </c>
    </row>
    <row r="54" spans="1:6" ht="15" customHeight="1">
      <c r="A54" s="5">
        <v>47</v>
      </c>
      <c r="B54" s="173" t="s">
        <v>113</v>
      </c>
      <c r="C54" s="284">
        <v>78</v>
      </c>
      <c r="D54" s="281">
        <v>91</v>
      </c>
      <c r="E54" s="48">
        <f t="shared" si="3"/>
        <v>65</v>
      </c>
      <c r="F54" s="21">
        <f t="shared" si="2"/>
        <v>66</v>
      </c>
    </row>
    <row r="55" spans="1:6" ht="15" customHeight="1">
      <c r="A55" s="5">
        <v>48</v>
      </c>
      <c r="B55" s="175" t="s">
        <v>586</v>
      </c>
      <c r="C55" s="284">
        <v>44</v>
      </c>
      <c r="D55" s="281">
        <v>91</v>
      </c>
      <c r="E55" s="48">
        <f t="shared" si="3"/>
        <v>65</v>
      </c>
      <c r="F55" s="21">
        <f t="shared" si="2"/>
        <v>66</v>
      </c>
    </row>
    <row r="56" spans="1:6" ht="15" customHeight="1">
      <c r="A56" s="5">
        <v>49</v>
      </c>
      <c r="B56" s="175" t="s">
        <v>111</v>
      </c>
      <c r="C56" s="284">
        <v>70</v>
      </c>
      <c r="D56" s="281">
        <v>91</v>
      </c>
      <c r="E56" s="48">
        <f t="shared" si="3"/>
        <v>65</v>
      </c>
      <c r="F56" s="21">
        <f t="shared" si="2"/>
        <v>66</v>
      </c>
    </row>
    <row r="57" spans="1:6" ht="15" customHeight="1">
      <c r="A57" s="5">
        <v>50</v>
      </c>
      <c r="B57" s="173" t="s">
        <v>211</v>
      </c>
      <c r="C57" s="284">
        <v>86</v>
      </c>
      <c r="D57" s="281">
        <v>90</v>
      </c>
      <c r="E57" s="48">
        <f t="shared" si="3"/>
        <v>64.28571428571429</v>
      </c>
      <c r="F57" s="21">
        <f t="shared" si="2"/>
        <v>65.28571428571429</v>
      </c>
    </row>
    <row r="58" spans="1:6" ht="15" customHeight="1">
      <c r="A58" s="5">
        <v>51</v>
      </c>
      <c r="B58" s="173" t="s">
        <v>589</v>
      </c>
      <c r="C58" s="284">
        <v>91</v>
      </c>
      <c r="D58" s="281">
        <v>89</v>
      </c>
      <c r="E58" s="48">
        <f t="shared" si="3"/>
        <v>63.57142857142857</v>
      </c>
      <c r="F58" s="21">
        <f t="shared" si="2"/>
        <v>64.57142857142857</v>
      </c>
    </row>
    <row r="59" spans="1:6" ht="15" customHeight="1">
      <c r="A59" s="5">
        <v>52</v>
      </c>
      <c r="B59" s="174" t="s">
        <v>614</v>
      </c>
      <c r="C59" s="285">
        <v>74</v>
      </c>
      <c r="D59" s="281">
        <v>89</v>
      </c>
      <c r="E59" s="48">
        <f t="shared" si="3"/>
        <v>63.57142857142857</v>
      </c>
      <c r="F59" s="21">
        <f t="shared" si="2"/>
        <v>64.57142857142857</v>
      </c>
    </row>
    <row r="60" spans="1:6" ht="15" customHeight="1">
      <c r="A60" s="5">
        <v>53</v>
      </c>
      <c r="B60" s="175" t="s">
        <v>199</v>
      </c>
      <c r="C60" s="284">
        <v>71</v>
      </c>
      <c r="D60" s="281">
        <v>87</v>
      </c>
      <c r="E60" s="48">
        <f t="shared" si="3"/>
        <v>62.142857142857146</v>
      </c>
      <c r="F60" s="21">
        <f t="shared" si="2"/>
        <v>63.142857142857146</v>
      </c>
    </row>
    <row r="61" spans="1:6" ht="15" customHeight="1">
      <c r="A61" s="5">
        <v>54</v>
      </c>
      <c r="B61" s="174" t="s">
        <v>365</v>
      </c>
      <c r="C61" s="284">
        <v>66</v>
      </c>
      <c r="D61" s="281">
        <v>86</v>
      </c>
      <c r="E61" s="48">
        <f t="shared" si="3"/>
        <v>61.42857142857143</v>
      </c>
      <c r="F61" s="21">
        <f t="shared" si="2"/>
        <v>62.42857142857143</v>
      </c>
    </row>
    <row r="62" spans="1:6" ht="15" customHeight="1">
      <c r="A62" s="5">
        <v>55</v>
      </c>
      <c r="B62" s="173" t="s">
        <v>202</v>
      </c>
      <c r="C62" s="284">
        <v>64</v>
      </c>
      <c r="D62" s="281">
        <v>86</v>
      </c>
      <c r="E62" s="48">
        <f t="shared" si="3"/>
        <v>61.42857142857143</v>
      </c>
      <c r="F62" s="21">
        <f t="shared" si="2"/>
        <v>62.42857142857143</v>
      </c>
    </row>
    <row r="63" spans="1:6" ht="15" customHeight="1">
      <c r="A63" s="5">
        <v>56</v>
      </c>
      <c r="B63" s="175" t="s">
        <v>366</v>
      </c>
      <c r="C63" s="284">
        <v>50</v>
      </c>
      <c r="D63" s="281">
        <v>84</v>
      </c>
      <c r="E63" s="48">
        <f t="shared" si="3"/>
        <v>60</v>
      </c>
      <c r="F63" s="21">
        <f t="shared" si="2"/>
        <v>61</v>
      </c>
    </row>
    <row r="64" spans="1:6" ht="15" customHeight="1">
      <c r="A64" s="5">
        <v>57</v>
      </c>
      <c r="B64" s="173" t="s">
        <v>358</v>
      </c>
      <c r="C64" s="284">
        <v>67</v>
      </c>
      <c r="D64" s="281">
        <v>81</v>
      </c>
      <c r="E64" s="48">
        <f t="shared" si="3"/>
        <v>57.85714285714286</v>
      </c>
      <c r="F64" s="21">
        <f t="shared" si="2"/>
        <v>58.85714285714286</v>
      </c>
    </row>
    <row r="65" spans="1:6" ht="15" customHeight="1">
      <c r="A65" s="5">
        <v>58</v>
      </c>
      <c r="B65" s="173" t="s">
        <v>258</v>
      </c>
      <c r="C65" s="284">
        <v>50</v>
      </c>
      <c r="D65" s="281">
        <v>78</v>
      </c>
      <c r="E65" s="48">
        <f t="shared" si="3"/>
        <v>55.714285714285715</v>
      </c>
      <c r="F65" s="21">
        <f t="shared" si="2"/>
        <v>56.714285714285715</v>
      </c>
    </row>
    <row r="66" spans="1:6" ht="15" customHeight="1">
      <c r="A66" s="5">
        <v>59</v>
      </c>
      <c r="B66" s="174" t="s">
        <v>615</v>
      </c>
      <c r="C66" s="284">
        <v>88</v>
      </c>
      <c r="D66" s="281">
        <v>78</v>
      </c>
      <c r="E66" s="48">
        <f t="shared" si="3"/>
        <v>55.714285714285715</v>
      </c>
      <c r="F66" s="21">
        <f t="shared" si="2"/>
        <v>56.714285714285715</v>
      </c>
    </row>
    <row r="67" spans="1:6" ht="15" customHeight="1">
      <c r="A67" s="5">
        <v>60</v>
      </c>
      <c r="B67" s="173" t="s">
        <v>205</v>
      </c>
      <c r="C67" s="285">
        <v>64</v>
      </c>
      <c r="D67" s="281">
        <v>77</v>
      </c>
      <c r="E67" s="48">
        <f t="shared" si="3"/>
        <v>55.00000000000001</v>
      </c>
      <c r="F67" s="21">
        <f t="shared" si="2"/>
        <v>56.00000000000001</v>
      </c>
    </row>
    <row r="68" spans="1:6" ht="15" customHeight="1">
      <c r="A68" s="5">
        <v>61</v>
      </c>
      <c r="B68" s="173" t="s">
        <v>616</v>
      </c>
      <c r="C68" s="284">
        <v>81</v>
      </c>
      <c r="D68" s="281">
        <v>75</v>
      </c>
      <c r="E68" s="48">
        <f t="shared" si="3"/>
        <v>53.57142857142857</v>
      </c>
      <c r="F68" s="21">
        <f t="shared" si="2"/>
        <v>54.57142857142857</v>
      </c>
    </row>
    <row r="69" spans="1:6" ht="15" customHeight="1">
      <c r="A69" s="5">
        <v>62</v>
      </c>
      <c r="B69" s="175" t="s">
        <v>617</v>
      </c>
      <c r="C69" s="284">
        <v>69</v>
      </c>
      <c r="D69" s="281">
        <v>74</v>
      </c>
      <c r="E69" s="48">
        <f t="shared" si="3"/>
        <v>52.85714285714286</v>
      </c>
      <c r="F69" s="21">
        <f t="shared" si="2"/>
        <v>53.85714285714286</v>
      </c>
    </row>
    <row r="70" spans="1:6" ht="15" customHeight="1">
      <c r="A70" s="5">
        <v>63</v>
      </c>
      <c r="B70" s="173" t="s">
        <v>193</v>
      </c>
      <c r="C70" s="284">
        <v>58</v>
      </c>
      <c r="D70" s="281">
        <v>72</v>
      </c>
      <c r="E70" s="48">
        <f t="shared" si="3"/>
        <v>51.42857142857142</v>
      </c>
      <c r="F70" s="21">
        <f t="shared" si="2"/>
        <v>52.42857142857142</v>
      </c>
    </row>
    <row r="71" spans="1:6" ht="15" customHeight="1">
      <c r="A71" s="5">
        <v>64</v>
      </c>
      <c r="B71" s="174" t="s">
        <v>619</v>
      </c>
      <c r="C71" s="285">
        <v>50</v>
      </c>
      <c r="D71" s="281">
        <v>72</v>
      </c>
      <c r="E71" s="48">
        <f t="shared" si="3"/>
        <v>51.42857142857142</v>
      </c>
      <c r="F71" s="21">
        <f t="shared" si="2"/>
        <v>52.42857142857142</v>
      </c>
    </row>
    <row r="72" spans="1:6" ht="15" customHeight="1">
      <c r="A72" s="5">
        <v>65</v>
      </c>
      <c r="B72" s="174" t="s">
        <v>213</v>
      </c>
      <c r="C72" s="284">
        <v>72</v>
      </c>
      <c r="D72" s="281">
        <v>71</v>
      </c>
      <c r="E72" s="48">
        <f t="shared" si="3"/>
        <v>50.71428571428571</v>
      </c>
      <c r="F72" s="21">
        <f aca="true" t="shared" si="4" ref="F72:F110">E72+F$3</f>
        <v>51.71428571428571</v>
      </c>
    </row>
    <row r="73" spans="1:6" ht="15" customHeight="1">
      <c r="A73" s="5">
        <v>66</v>
      </c>
      <c r="B73" s="174" t="s">
        <v>620</v>
      </c>
      <c r="C73" s="284">
        <v>86</v>
      </c>
      <c r="D73" s="281">
        <v>70</v>
      </c>
      <c r="E73" s="48">
        <f aca="true" t="shared" si="5" ref="E73:E110">(D73/D$8)*100</f>
        <v>50</v>
      </c>
      <c r="F73" s="21">
        <f t="shared" si="4"/>
        <v>51</v>
      </c>
    </row>
    <row r="74" spans="1:6" ht="15" customHeight="1">
      <c r="A74" s="5">
        <v>67</v>
      </c>
      <c r="B74" s="174" t="s">
        <v>573</v>
      </c>
      <c r="C74" s="284">
        <v>72</v>
      </c>
      <c r="D74" s="281">
        <v>68</v>
      </c>
      <c r="E74" s="48">
        <f t="shared" si="5"/>
        <v>48.57142857142857</v>
      </c>
      <c r="F74" s="21">
        <f t="shared" si="4"/>
        <v>49.57142857142857</v>
      </c>
    </row>
    <row r="75" spans="1:6" ht="15" customHeight="1">
      <c r="A75" s="5">
        <v>68</v>
      </c>
      <c r="B75" s="173" t="s">
        <v>372</v>
      </c>
      <c r="C75" s="284">
        <v>72</v>
      </c>
      <c r="D75" s="281">
        <v>68</v>
      </c>
      <c r="E75" s="48">
        <f t="shared" si="5"/>
        <v>48.57142857142857</v>
      </c>
      <c r="F75" s="21">
        <f t="shared" si="4"/>
        <v>49.57142857142857</v>
      </c>
    </row>
    <row r="76" spans="1:6" ht="15" customHeight="1">
      <c r="A76" s="5">
        <v>69</v>
      </c>
      <c r="B76" s="175" t="s">
        <v>208</v>
      </c>
      <c r="C76" s="284">
        <v>96</v>
      </c>
      <c r="D76" s="281">
        <v>66</v>
      </c>
      <c r="E76" s="48">
        <f t="shared" si="5"/>
        <v>47.14285714285714</v>
      </c>
      <c r="F76" s="21">
        <f t="shared" si="4"/>
        <v>48.14285714285714</v>
      </c>
    </row>
    <row r="77" spans="1:6" ht="15" customHeight="1">
      <c r="A77" s="5">
        <v>70</v>
      </c>
      <c r="B77" s="174" t="s">
        <v>621</v>
      </c>
      <c r="C77" s="284">
        <v>75</v>
      </c>
      <c r="D77" s="281">
        <v>66</v>
      </c>
      <c r="E77" s="48">
        <f t="shared" si="5"/>
        <v>47.14285714285714</v>
      </c>
      <c r="F77" s="21">
        <f t="shared" si="4"/>
        <v>48.14285714285714</v>
      </c>
    </row>
    <row r="78" spans="1:6" ht="15" customHeight="1">
      <c r="A78" s="5">
        <v>71</v>
      </c>
      <c r="B78" s="174" t="s">
        <v>367</v>
      </c>
      <c r="C78" s="284">
        <v>62</v>
      </c>
      <c r="D78" s="281">
        <v>64</v>
      </c>
      <c r="E78" s="48">
        <f t="shared" si="5"/>
        <v>45.714285714285715</v>
      </c>
      <c r="F78" s="21">
        <f t="shared" si="4"/>
        <v>46.714285714285715</v>
      </c>
    </row>
    <row r="79" spans="1:6" ht="15" customHeight="1">
      <c r="A79" s="5">
        <v>72</v>
      </c>
      <c r="B79" s="175" t="s">
        <v>622</v>
      </c>
      <c r="C79" s="284">
        <v>54</v>
      </c>
      <c r="D79" s="281">
        <v>63</v>
      </c>
      <c r="E79" s="48">
        <f t="shared" si="5"/>
        <v>45</v>
      </c>
      <c r="F79" s="21">
        <f t="shared" si="4"/>
        <v>46</v>
      </c>
    </row>
    <row r="80" spans="1:6" ht="15" customHeight="1">
      <c r="A80" s="5">
        <v>73</v>
      </c>
      <c r="B80" s="173" t="s">
        <v>596</v>
      </c>
      <c r="C80" s="284">
        <v>54</v>
      </c>
      <c r="D80" s="281">
        <v>62</v>
      </c>
      <c r="E80" s="48">
        <f t="shared" si="5"/>
        <v>44.285714285714285</v>
      </c>
      <c r="F80" s="21">
        <f t="shared" si="4"/>
        <v>45.285714285714285</v>
      </c>
    </row>
    <row r="81" spans="1:6" ht="15" customHeight="1">
      <c r="A81" s="5">
        <v>74</v>
      </c>
      <c r="B81" s="173" t="s">
        <v>623</v>
      </c>
      <c r="C81" s="284">
        <v>94</v>
      </c>
      <c r="D81" s="281">
        <v>60</v>
      </c>
      <c r="E81" s="48">
        <f t="shared" si="5"/>
        <v>42.857142857142854</v>
      </c>
      <c r="F81" s="21">
        <f t="shared" si="4"/>
        <v>43.857142857142854</v>
      </c>
    </row>
    <row r="82" spans="1:6" ht="15" customHeight="1">
      <c r="A82" s="5">
        <v>75</v>
      </c>
      <c r="B82" s="174" t="s">
        <v>116</v>
      </c>
      <c r="C82" s="285">
        <v>67</v>
      </c>
      <c r="D82" s="281">
        <v>58</v>
      </c>
      <c r="E82" s="48">
        <f t="shared" si="5"/>
        <v>41.42857142857143</v>
      </c>
      <c r="F82" s="21">
        <f t="shared" si="4"/>
        <v>42.42857142857143</v>
      </c>
    </row>
    <row r="83" spans="1:6" ht="15" customHeight="1">
      <c r="A83" s="5">
        <v>76</v>
      </c>
      <c r="B83" s="175" t="s">
        <v>117</v>
      </c>
      <c r="C83" s="284">
        <v>86</v>
      </c>
      <c r="D83" s="281">
        <v>58</v>
      </c>
      <c r="E83" s="48">
        <f t="shared" si="5"/>
        <v>41.42857142857143</v>
      </c>
      <c r="F83" s="21">
        <f t="shared" si="4"/>
        <v>42.42857142857143</v>
      </c>
    </row>
    <row r="84" spans="1:6" ht="15" customHeight="1">
      <c r="A84" s="5">
        <v>77</v>
      </c>
      <c r="B84" s="174" t="s">
        <v>624</v>
      </c>
      <c r="C84" s="284">
        <v>92</v>
      </c>
      <c r="D84" s="281">
        <v>56</v>
      </c>
      <c r="E84" s="48">
        <f t="shared" si="5"/>
        <v>40</v>
      </c>
      <c r="F84" s="21">
        <f t="shared" si="4"/>
        <v>41</v>
      </c>
    </row>
    <row r="85" spans="1:6" ht="15" customHeight="1">
      <c r="A85" s="5">
        <v>78</v>
      </c>
      <c r="B85" s="174" t="s">
        <v>370</v>
      </c>
      <c r="C85" s="284">
        <v>69</v>
      </c>
      <c r="D85" s="281">
        <v>55</v>
      </c>
      <c r="E85" s="48">
        <f t="shared" si="5"/>
        <v>39.285714285714285</v>
      </c>
      <c r="F85" s="21">
        <f t="shared" si="4"/>
        <v>40.285714285714285</v>
      </c>
    </row>
    <row r="86" spans="1:6" ht="15" customHeight="1">
      <c r="A86" s="5">
        <v>79</v>
      </c>
      <c r="B86" s="175" t="s">
        <v>625</v>
      </c>
      <c r="C86" s="284">
        <v>90</v>
      </c>
      <c r="D86" s="281">
        <v>55</v>
      </c>
      <c r="E86" s="48">
        <f t="shared" si="5"/>
        <v>39.285714285714285</v>
      </c>
      <c r="F86" s="21">
        <f t="shared" si="4"/>
        <v>40.285714285714285</v>
      </c>
    </row>
    <row r="87" spans="1:6" ht="15" customHeight="1">
      <c r="A87" s="5">
        <v>80</v>
      </c>
      <c r="B87" s="173" t="s">
        <v>266</v>
      </c>
      <c r="C87" s="284">
        <v>90</v>
      </c>
      <c r="D87" s="281">
        <v>51</v>
      </c>
      <c r="E87" s="48">
        <f t="shared" si="5"/>
        <v>36.42857142857142</v>
      </c>
      <c r="F87" s="21">
        <f t="shared" si="4"/>
        <v>37.42857142857142</v>
      </c>
    </row>
    <row r="88" spans="1:6" ht="15" customHeight="1">
      <c r="A88" s="5">
        <v>81</v>
      </c>
      <c r="B88" s="174" t="s">
        <v>572</v>
      </c>
      <c r="C88" s="284">
        <v>77</v>
      </c>
      <c r="D88" s="281">
        <v>51</v>
      </c>
      <c r="E88" s="48">
        <f t="shared" si="5"/>
        <v>36.42857142857142</v>
      </c>
      <c r="F88" s="21">
        <f t="shared" si="4"/>
        <v>37.42857142857142</v>
      </c>
    </row>
    <row r="89" spans="1:6" ht="15" customHeight="1">
      <c r="A89" s="5">
        <v>82</v>
      </c>
      <c r="B89" s="174" t="s">
        <v>626</v>
      </c>
      <c r="C89" s="284">
        <v>88</v>
      </c>
      <c r="D89" s="281">
        <v>51</v>
      </c>
      <c r="E89" s="48">
        <f t="shared" si="5"/>
        <v>36.42857142857142</v>
      </c>
      <c r="F89" s="21">
        <f t="shared" si="4"/>
        <v>37.42857142857142</v>
      </c>
    </row>
    <row r="90" spans="1:6" ht="15" customHeight="1">
      <c r="A90" s="5">
        <v>83</v>
      </c>
      <c r="B90" s="173" t="s">
        <v>356</v>
      </c>
      <c r="C90" s="284">
        <v>76</v>
      </c>
      <c r="D90" s="281">
        <v>51</v>
      </c>
      <c r="E90" s="48">
        <f t="shared" si="5"/>
        <v>36.42857142857142</v>
      </c>
      <c r="F90" s="21">
        <f t="shared" si="4"/>
        <v>37.42857142857142</v>
      </c>
    </row>
    <row r="91" spans="1:6" ht="15" customHeight="1">
      <c r="A91" s="5">
        <v>84</v>
      </c>
      <c r="B91" s="175" t="s">
        <v>373</v>
      </c>
      <c r="C91" s="284">
        <v>91</v>
      </c>
      <c r="D91" s="281">
        <v>50</v>
      </c>
      <c r="E91" s="48">
        <f t="shared" si="5"/>
        <v>35.714285714285715</v>
      </c>
      <c r="F91" s="21">
        <f t="shared" si="4"/>
        <v>36.714285714285715</v>
      </c>
    </row>
    <row r="92" spans="1:6" ht="15" customHeight="1">
      <c r="A92" s="5">
        <v>85</v>
      </c>
      <c r="B92" s="173" t="s">
        <v>628</v>
      </c>
      <c r="C92" s="284">
        <v>88</v>
      </c>
      <c r="D92" s="281">
        <v>50</v>
      </c>
      <c r="E92" s="48">
        <f t="shared" si="5"/>
        <v>35.714285714285715</v>
      </c>
      <c r="F92" s="21">
        <f t="shared" si="4"/>
        <v>36.714285714285715</v>
      </c>
    </row>
    <row r="93" spans="1:6" ht="15" customHeight="1">
      <c r="A93" s="5">
        <v>86</v>
      </c>
      <c r="B93" s="173" t="s">
        <v>577</v>
      </c>
      <c r="C93" s="284">
        <v>82</v>
      </c>
      <c r="D93" s="281">
        <v>49</v>
      </c>
      <c r="E93" s="48">
        <f t="shared" si="5"/>
        <v>35</v>
      </c>
      <c r="F93" s="21">
        <f t="shared" si="4"/>
        <v>36</v>
      </c>
    </row>
    <row r="94" spans="1:6" ht="15" customHeight="1">
      <c r="A94" s="5">
        <v>87</v>
      </c>
      <c r="B94" s="173" t="s">
        <v>578</v>
      </c>
      <c r="C94" s="284">
        <v>91</v>
      </c>
      <c r="D94" s="281">
        <v>44</v>
      </c>
      <c r="E94" s="48">
        <f t="shared" si="5"/>
        <v>31.428571428571427</v>
      </c>
      <c r="F94" s="21">
        <f t="shared" si="4"/>
        <v>32.42857142857143</v>
      </c>
    </row>
    <row r="95" spans="1:6" ht="15" customHeight="1">
      <c r="A95" s="5">
        <v>88</v>
      </c>
      <c r="B95" s="174" t="s">
        <v>629</v>
      </c>
      <c r="C95" s="284">
        <v>88</v>
      </c>
      <c r="D95" s="281">
        <v>44</v>
      </c>
      <c r="E95" s="48">
        <f t="shared" si="5"/>
        <v>31.428571428571427</v>
      </c>
      <c r="F95" s="21">
        <f t="shared" si="4"/>
        <v>32.42857142857143</v>
      </c>
    </row>
    <row r="96" spans="1:6" ht="15" customHeight="1">
      <c r="A96" s="5">
        <v>89</v>
      </c>
      <c r="B96" s="174" t="s">
        <v>630</v>
      </c>
      <c r="C96" s="284">
        <v>90</v>
      </c>
      <c r="D96" s="281">
        <v>42</v>
      </c>
      <c r="E96" s="48">
        <f t="shared" si="5"/>
        <v>30</v>
      </c>
      <c r="F96" s="21">
        <f t="shared" si="4"/>
        <v>31</v>
      </c>
    </row>
    <row r="97" spans="1:6" ht="15" customHeight="1">
      <c r="A97" s="5">
        <v>90</v>
      </c>
      <c r="B97" s="289" t="s">
        <v>272</v>
      </c>
      <c r="C97" s="284">
        <v>75</v>
      </c>
      <c r="D97" s="281">
        <v>39</v>
      </c>
      <c r="E97" s="48">
        <f t="shared" si="5"/>
        <v>27.857142857142858</v>
      </c>
      <c r="F97" s="21">
        <f t="shared" si="4"/>
        <v>28.857142857142858</v>
      </c>
    </row>
    <row r="98" spans="1:6" ht="15" customHeight="1">
      <c r="A98" s="5">
        <v>91</v>
      </c>
      <c r="B98" s="174" t="s">
        <v>631</v>
      </c>
      <c r="C98" s="284">
        <v>88</v>
      </c>
      <c r="D98" s="281">
        <v>37</v>
      </c>
      <c r="E98" s="48">
        <f t="shared" si="5"/>
        <v>26.42857142857143</v>
      </c>
      <c r="F98" s="21">
        <f t="shared" si="4"/>
        <v>27.42857142857143</v>
      </c>
    </row>
    <row r="99" spans="1:6" ht="15" customHeight="1">
      <c r="A99" s="5">
        <v>92</v>
      </c>
      <c r="B99" s="174" t="s">
        <v>203</v>
      </c>
      <c r="C99" s="284">
        <v>77</v>
      </c>
      <c r="D99" s="281">
        <v>35</v>
      </c>
      <c r="E99" s="48">
        <f t="shared" si="5"/>
        <v>25</v>
      </c>
      <c r="F99" s="21">
        <f t="shared" si="4"/>
        <v>26</v>
      </c>
    </row>
    <row r="100" spans="1:6" ht="15" customHeight="1">
      <c r="A100" s="5">
        <v>93</v>
      </c>
      <c r="B100" s="289" t="s">
        <v>591</v>
      </c>
      <c r="C100" s="284">
        <v>77</v>
      </c>
      <c r="D100" s="281">
        <v>34</v>
      </c>
      <c r="E100" s="48">
        <f t="shared" si="5"/>
        <v>24.285714285714285</v>
      </c>
      <c r="F100" s="21">
        <f t="shared" si="4"/>
        <v>25.285714285714285</v>
      </c>
    </row>
    <row r="101" spans="1:6" ht="15" customHeight="1">
      <c r="A101" s="5">
        <v>94</v>
      </c>
      <c r="B101" s="174" t="s">
        <v>633</v>
      </c>
      <c r="C101" s="285">
        <v>90</v>
      </c>
      <c r="D101" s="281">
        <v>32</v>
      </c>
      <c r="E101" s="48">
        <f t="shared" si="5"/>
        <v>22.857142857142858</v>
      </c>
      <c r="F101" s="21">
        <f t="shared" si="4"/>
        <v>23.857142857142858</v>
      </c>
    </row>
    <row r="102" spans="1:6" ht="15" customHeight="1">
      <c r="A102" s="5">
        <v>95</v>
      </c>
      <c r="B102" s="174" t="s">
        <v>634</v>
      </c>
      <c r="C102" s="285">
        <v>88</v>
      </c>
      <c r="D102" s="281">
        <v>31</v>
      </c>
      <c r="E102" s="48">
        <f t="shared" si="5"/>
        <v>22.142857142857142</v>
      </c>
      <c r="F102" s="21">
        <f t="shared" si="4"/>
        <v>23.142857142857142</v>
      </c>
    </row>
    <row r="103" spans="1:6" ht="15" customHeight="1">
      <c r="A103" s="5">
        <v>96</v>
      </c>
      <c r="B103" s="173" t="s">
        <v>361</v>
      </c>
      <c r="C103" s="284">
        <v>69</v>
      </c>
      <c r="D103" s="281">
        <v>29</v>
      </c>
      <c r="E103" s="48">
        <f t="shared" si="5"/>
        <v>20.714285714285715</v>
      </c>
      <c r="F103" s="21">
        <f t="shared" si="4"/>
        <v>21.714285714285715</v>
      </c>
    </row>
    <row r="104" spans="1:6" ht="15" customHeight="1">
      <c r="A104" s="5">
        <v>97</v>
      </c>
      <c r="B104" s="173" t="s">
        <v>635</v>
      </c>
      <c r="C104" s="284">
        <v>92</v>
      </c>
      <c r="D104" s="281">
        <v>28</v>
      </c>
      <c r="E104" s="48">
        <f t="shared" si="5"/>
        <v>20</v>
      </c>
      <c r="F104" s="21">
        <f t="shared" si="4"/>
        <v>21</v>
      </c>
    </row>
    <row r="105" spans="1:6" ht="15" customHeight="1">
      <c r="A105" s="5">
        <v>98</v>
      </c>
      <c r="B105" s="174" t="s">
        <v>636</v>
      </c>
      <c r="C105" s="285">
        <v>91</v>
      </c>
      <c r="D105" s="281">
        <v>26</v>
      </c>
      <c r="E105" s="48">
        <f t="shared" si="5"/>
        <v>18.571428571428573</v>
      </c>
      <c r="F105" s="21">
        <f t="shared" si="4"/>
        <v>19.571428571428573</v>
      </c>
    </row>
    <row r="106" spans="1:6" ht="15" customHeight="1">
      <c r="A106" s="5">
        <v>99</v>
      </c>
      <c r="B106" s="174" t="s">
        <v>637</v>
      </c>
      <c r="C106" s="285">
        <v>74</v>
      </c>
      <c r="D106" s="281">
        <v>20</v>
      </c>
      <c r="E106" s="48">
        <f t="shared" si="5"/>
        <v>14.285714285714285</v>
      </c>
      <c r="F106" s="21">
        <f t="shared" si="4"/>
        <v>15.285714285714285</v>
      </c>
    </row>
    <row r="107" spans="1:6" ht="15" customHeight="1">
      <c r="A107" s="5">
        <v>100</v>
      </c>
      <c r="B107" s="174" t="s">
        <v>362</v>
      </c>
      <c r="C107" s="285">
        <v>91</v>
      </c>
      <c r="D107" s="281">
        <v>16</v>
      </c>
      <c r="E107" s="48">
        <f t="shared" si="5"/>
        <v>11.428571428571429</v>
      </c>
      <c r="F107" s="21">
        <f t="shared" si="4"/>
        <v>12.428571428571429</v>
      </c>
    </row>
    <row r="108" spans="1:6" ht="15" customHeight="1">
      <c r="A108" s="5">
        <v>101</v>
      </c>
      <c r="B108" s="174" t="s">
        <v>576</v>
      </c>
      <c r="C108" s="285">
        <v>79</v>
      </c>
      <c r="D108" s="281">
        <v>16</v>
      </c>
      <c r="E108" s="48">
        <f t="shared" si="5"/>
        <v>11.428571428571429</v>
      </c>
      <c r="F108" s="21">
        <f t="shared" si="4"/>
        <v>12.428571428571429</v>
      </c>
    </row>
    <row r="109" spans="1:6" ht="15" customHeight="1">
      <c r="A109" s="5">
        <v>102</v>
      </c>
      <c r="B109" s="173" t="s">
        <v>357</v>
      </c>
      <c r="C109" s="284">
        <v>88</v>
      </c>
      <c r="D109" s="281">
        <v>0</v>
      </c>
      <c r="E109" s="48">
        <f t="shared" si="5"/>
        <v>0</v>
      </c>
      <c r="F109" s="21">
        <f t="shared" si="4"/>
        <v>1</v>
      </c>
    </row>
    <row r="110" spans="1:6" ht="15" customHeight="1">
      <c r="A110" s="5">
        <v>103</v>
      </c>
      <c r="B110" s="289" t="s">
        <v>638</v>
      </c>
      <c r="C110" s="284">
        <v>29</v>
      </c>
      <c r="D110" s="281">
        <v>0</v>
      </c>
      <c r="E110" s="48">
        <f t="shared" si="5"/>
        <v>0</v>
      </c>
      <c r="F110" s="21">
        <f t="shared" si="4"/>
        <v>1</v>
      </c>
    </row>
    <row r="111" ht="12.75">
      <c r="C111" s="269"/>
    </row>
    <row r="112" ht="12.75">
      <c r="C112" s="269"/>
    </row>
    <row r="113" ht="12.75">
      <c r="C113" s="269"/>
    </row>
    <row r="114" ht="12.75">
      <c r="C114" s="269"/>
    </row>
  </sheetData>
  <mergeCells count="9">
    <mergeCell ref="A1:F1"/>
    <mergeCell ref="F4:F6"/>
    <mergeCell ref="A5:B5"/>
    <mergeCell ref="A6:B6"/>
    <mergeCell ref="D6:E6"/>
    <mergeCell ref="A4:B4"/>
    <mergeCell ref="D5:E5"/>
    <mergeCell ref="A3:B3"/>
    <mergeCell ref="B2:E2"/>
  </mergeCells>
  <printOptions horizontalCentered="1"/>
  <pageMargins left="0.5905511811023623" right="0.5905511811023623" top="0.5905511811023623" bottom="0.7086614173228347" header="0.5118110236220472" footer="0.5118110236220472"/>
  <pageSetup horizontalDpi="600" verticalDpi="600" orientation="portrait" paperSize="9" r:id="rId1"/>
  <headerFooter alignWithMargins="0">
    <oddFooter>&amp;L&amp;"Arial CE,Tučné"&amp;8http://zrliga.zrnet.cz&amp;C&amp;"Arial CE,Tučné"&amp;8 5. ročník ŽĎÁRSKÉ LIGY MISTRŮ&amp;R&amp;"Arial CE,Tučné"&amp;8&amp;D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94"/>
  <sheetViews>
    <sheetView workbookViewId="0" topLeftCell="A1">
      <pane xSplit="4" ySplit="4" topLeftCell="E5" activePane="bottomRight" state="frozen"/>
      <selection pane="topLeft" activeCell="C76" sqref="C76"/>
      <selection pane="topRight" activeCell="C76" sqref="C76"/>
      <selection pane="bottomLeft" activeCell="C76" sqref="C76"/>
      <selection pane="bottomRight" activeCell="A3" sqref="A3:D4"/>
    </sheetView>
  </sheetViews>
  <sheetFormatPr defaultColWidth="9.00390625" defaultRowHeight="12.75"/>
  <cols>
    <col min="1" max="2" width="3.125" style="0" bestFit="1" customWidth="1"/>
    <col min="3" max="3" width="14.375" style="0" bestFit="1" customWidth="1"/>
    <col min="5" max="13" width="3.875" style="0" bestFit="1" customWidth="1"/>
    <col min="14" max="14" width="3.875" style="211" bestFit="1" customWidth="1"/>
    <col min="15" max="16" width="3.875" style="0" bestFit="1" customWidth="1"/>
    <col min="17" max="17" width="3.875" style="0" customWidth="1"/>
    <col min="18" max="18" width="5.75390625" style="0" bestFit="1" customWidth="1"/>
    <col min="19" max="20" width="3.00390625" style="0" bestFit="1" customWidth="1"/>
  </cols>
  <sheetData>
    <row r="1" spans="1:20" ht="27" customHeight="1">
      <c r="A1" s="311" t="s">
        <v>62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</row>
    <row r="2" spans="4:20" ht="12.75" customHeight="1">
      <c r="D2" s="233">
        <f>AVERAGE(E2:Q2)</f>
        <v>25.46153846153846</v>
      </c>
      <c r="E2" s="26">
        <f>COUNTA(E5:E150)</f>
        <v>27</v>
      </c>
      <c r="F2" s="26">
        <f aca="true" t="shared" si="0" ref="F2:Q2">COUNTA(F5:F150)</f>
        <v>45</v>
      </c>
      <c r="G2" s="26">
        <f t="shared" si="0"/>
        <v>29</v>
      </c>
      <c r="H2" s="26">
        <f t="shared" si="0"/>
        <v>27</v>
      </c>
      <c r="I2" s="26">
        <f t="shared" si="0"/>
        <v>28</v>
      </c>
      <c r="J2" s="26">
        <f t="shared" si="0"/>
        <v>24</v>
      </c>
      <c r="K2" s="26">
        <f t="shared" si="0"/>
        <v>18</v>
      </c>
      <c r="L2" s="26">
        <f t="shared" si="0"/>
        <v>12</v>
      </c>
      <c r="M2" s="26">
        <f t="shared" si="0"/>
        <v>14</v>
      </c>
      <c r="N2" s="26">
        <f t="shared" si="0"/>
        <v>28</v>
      </c>
      <c r="O2" s="26">
        <f t="shared" si="0"/>
        <v>17</v>
      </c>
      <c r="P2" s="26">
        <f t="shared" si="0"/>
        <v>39</v>
      </c>
      <c r="Q2" s="26">
        <f t="shared" si="0"/>
        <v>23</v>
      </c>
      <c r="R2" s="324" t="s">
        <v>60</v>
      </c>
      <c r="S2" s="324" t="s">
        <v>61</v>
      </c>
      <c r="T2" s="324" t="s">
        <v>88</v>
      </c>
    </row>
    <row r="3" spans="1:20" ht="120" customHeight="1">
      <c r="A3" s="318" t="s">
        <v>640</v>
      </c>
      <c r="B3" s="319"/>
      <c r="C3" s="319"/>
      <c r="D3" s="320"/>
      <c r="E3" s="14" t="s">
        <v>140</v>
      </c>
      <c r="F3" s="14" t="s">
        <v>56</v>
      </c>
      <c r="G3" s="14" t="s">
        <v>25</v>
      </c>
      <c r="H3" s="14" t="s">
        <v>57</v>
      </c>
      <c r="I3" s="14" t="s">
        <v>141</v>
      </c>
      <c r="J3" s="14" t="s">
        <v>58</v>
      </c>
      <c r="K3" s="14" t="s">
        <v>45</v>
      </c>
      <c r="L3" s="14" t="s">
        <v>49</v>
      </c>
      <c r="M3" s="14" t="s">
        <v>51</v>
      </c>
      <c r="N3" s="207" t="s">
        <v>59</v>
      </c>
      <c r="O3" s="14" t="s">
        <v>95</v>
      </c>
      <c r="P3" s="14" t="s">
        <v>96</v>
      </c>
      <c r="Q3" s="14" t="s">
        <v>282</v>
      </c>
      <c r="R3" s="325"/>
      <c r="S3" s="325"/>
      <c r="T3" s="325"/>
    </row>
    <row r="4" spans="1:20" ht="15" customHeight="1" thickBot="1">
      <c r="A4" s="321"/>
      <c r="B4" s="322"/>
      <c r="C4" s="322"/>
      <c r="D4" s="323"/>
      <c r="E4" s="46">
        <v>1</v>
      </c>
      <c r="F4" s="46">
        <v>2</v>
      </c>
      <c r="G4" s="46">
        <v>3</v>
      </c>
      <c r="H4" s="46">
        <v>4</v>
      </c>
      <c r="I4" s="46">
        <v>5</v>
      </c>
      <c r="J4" s="46">
        <v>6</v>
      </c>
      <c r="K4" s="46">
        <v>7</v>
      </c>
      <c r="L4" s="46">
        <v>8</v>
      </c>
      <c r="M4" s="46">
        <v>9</v>
      </c>
      <c r="N4" s="226">
        <v>10</v>
      </c>
      <c r="O4" s="46">
        <v>11</v>
      </c>
      <c r="P4" s="46">
        <v>12</v>
      </c>
      <c r="Q4" s="46">
        <v>13</v>
      </c>
      <c r="R4" s="326"/>
      <c r="S4" s="326"/>
      <c r="T4" s="326"/>
    </row>
    <row r="5" spans="1:20" ht="12.75">
      <c r="A5" s="59">
        <v>1</v>
      </c>
      <c r="B5" s="59">
        <v>26</v>
      </c>
      <c r="C5" s="241" t="s">
        <v>172</v>
      </c>
      <c r="D5" s="241" t="s">
        <v>37</v>
      </c>
      <c r="E5" s="184">
        <v>68.37</v>
      </c>
      <c r="F5" s="184">
        <v>78.46</v>
      </c>
      <c r="G5" s="186">
        <v>90.65</v>
      </c>
      <c r="H5" s="186">
        <v>62.18</v>
      </c>
      <c r="I5" s="186"/>
      <c r="J5" s="186">
        <v>79.22</v>
      </c>
      <c r="K5" s="186">
        <v>104.57</v>
      </c>
      <c r="L5" s="186">
        <v>117.29</v>
      </c>
      <c r="M5" s="186">
        <v>102.6</v>
      </c>
      <c r="N5" s="210">
        <v>53.71</v>
      </c>
      <c r="O5" s="186">
        <v>85.87</v>
      </c>
      <c r="P5" s="186">
        <v>74.57</v>
      </c>
      <c r="Q5" s="186">
        <v>68.86</v>
      </c>
      <c r="R5" s="45">
        <f>E5+F5+G5+H5+I5+J5+K5+L5+M5+N5+O5+P5+Q5</f>
        <v>986.35</v>
      </c>
      <c r="S5" s="12">
        <f aca="true" t="shared" si="1" ref="S5:S36">COUNTA(E5:Q5)</f>
        <v>12</v>
      </c>
      <c r="T5" s="47">
        <v>5</v>
      </c>
    </row>
    <row r="6" spans="1:20" ht="12.75">
      <c r="A6" s="59">
        <v>2</v>
      </c>
      <c r="B6" s="59">
        <v>24</v>
      </c>
      <c r="C6" s="241" t="s">
        <v>290</v>
      </c>
      <c r="D6" s="242" t="s">
        <v>291</v>
      </c>
      <c r="E6" s="184">
        <v>78.5</v>
      </c>
      <c r="F6" s="184">
        <v>71.89</v>
      </c>
      <c r="G6" s="186">
        <v>75.97</v>
      </c>
      <c r="H6" s="186">
        <v>74.08</v>
      </c>
      <c r="I6" s="186">
        <v>77.94</v>
      </c>
      <c r="J6" s="186">
        <v>71.33</v>
      </c>
      <c r="K6" s="186">
        <v>80.28</v>
      </c>
      <c r="L6" s="186">
        <v>102.67</v>
      </c>
      <c r="M6" s="186">
        <v>95.53</v>
      </c>
      <c r="N6" s="287">
        <v>56.73</v>
      </c>
      <c r="O6" s="186">
        <v>59.63</v>
      </c>
      <c r="P6" s="186">
        <v>101</v>
      </c>
      <c r="Q6" s="186">
        <v>74.42</v>
      </c>
      <c r="R6" s="45">
        <f>E6+F6+G6+H6+I6+J6+K6+L6+M6+O6+P6+Q6</f>
        <v>963.2399999999999</v>
      </c>
      <c r="S6" s="12">
        <f t="shared" si="1"/>
        <v>13</v>
      </c>
      <c r="T6" s="47">
        <v>3</v>
      </c>
    </row>
    <row r="7" spans="1:20" ht="12.75">
      <c r="A7" s="59">
        <v>3</v>
      </c>
      <c r="B7" s="59">
        <v>31</v>
      </c>
      <c r="C7" s="241" t="s">
        <v>101</v>
      </c>
      <c r="D7" s="242" t="s">
        <v>102</v>
      </c>
      <c r="E7" s="184">
        <v>61.53</v>
      </c>
      <c r="F7" s="184">
        <v>101</v>
      </c>
      <c r="G7" s="186">
        <v>70.33</v>
      </c>
      <c r="H7" s="186">
        <v>54.2</v>
      </c>
      <c r="I7" s="186">
        <v>73.46</v>
      </c>
      <c r="J7" s="186">
        <v>72.92</v>
      </c>
      <c r="K7" s="186">
        <v>82.39</v>
      </c>
      <c r="L7" s="186">
        <v>106.59</v>
      </c>
      <c r="M7" s="186">
        <v>92.64</v>
      </c>
      <c r="N7" s="287">
        <v>43.61</v>
      </c>
      <c r="O7" s="186">
        <v>70.61</v>
      </c>
      <c r="P7" s="186">
        <v>90.29</v>
      </c>
      <c r="Q7" s="186">
        <v>59.09</v>
      </c>
      <c r="R7" s="45">
        <f>E7+F7+G7+H7+I7+J7+K7+L7+M7+O7+P7+Q7</f>
        <v>935.0500000000001</v>
      </c>
      <c r="S7" s="12">
        <f t="shared" si="1"/>
        <v>13</v>
      </c>
      <c r="T7" s="47">
        <v>4</v>
      </c>
    </row>
    <row r="8" spans="1:20" ht="12.75">
      <c r="A8" s="59">
        <v>4</v>
      </c>
      <c r="B8" s="59">
        <v>34</v>
      </c>
      <c r="C8" s="241" t="s">
        <v>227</v>
      </c>
      <c r="D8" s="242" t="s">
        <v>320</v>
      </c>
      <c r="E8" s="184"/>
      <c r="F8" s="184">
        <v>77.06</v>
      </c>
      <c r="G8" s="186">
        <v>87.18</v>
      </c>
      <c r="H8" s="186">
        <v>63.13</v>
      </c>
      <c r="I8" s="186">
        <v>84.11</v>
      </c>
      <c r="J8" s="186">
        <v>79</v>
      </c>
      <c r="K8" s="186">
        <v>82.39</v>
      </c>
      <c r="L8" s="186">
        <v>110.98</v>
      </c>
      <c r="M8" s="186">
        <v>96.49</v>
      </c>
      <c r="N8" s="210">
        <v>49.84</v>
      </c>
      <c r="O8" s="186">
        <v>62.74</v>
      </c>
      <c r="P8" s="186">
        <v>56.71</v>
      </c>
      <c r="Q8" s="186">
        <v>68.73</v>
      </c>
      <c r="R8" s="45">
        <f>E8+F8+G8+H8+I8+J8+K8+L8+M8+N8+O8+P8+Q8</f>
        <v>918.3600000000001</v>
      </c>
      <c r="S8" s="12">
        <f t="shared" si="1"/>
        <v>12</v>
      </c>
      <c r="T8" s="47">
        <v>2</v>
      </c>
    </row>
    <row r="9" spans="1:20" ht="12.75">
      <c r="A9" s="59">
        <v>5</v>
      </c>
      <c r="B9" s="59">
        <v>32</v>
      </c>
      <c r="C9" s="241" t="s">
        <v>376</v>
      </c>
      <c r="D9" s="242" t="s">
        <v>321</v>
      </c>
      <c r="E9" s="184">
        <v>75.01</v>
      </c>
      <c r="F9" s="184">
        <v>55.93</v>
      </c>
      <c r="G9" s="186">
        <v>82.86</v>
      </c>
      <c r="H9" s="186"/>
      <c r="I9" s="186">
        <v>78.43</v>
      </c>
      <c r="J9" s="186">
        <v>85.86</v>
      </c>
      <c r="K9" s="186">
        <v>82.79</v>
      </c>
      <c r="L9" s="186">
        <v>115.57</v>
      </c>
      <c r="M9" s="186">
        <v>109.17</v>
      </c>
      <c r="N9" s="210">
        <v>67.21</v>
      </c>
      <c r="O9" s="186">
        <v>56.65</v>
      </c>
      <c r="P9" s="186">
        <v>37.43</v>
      </c>
      <c r="Q9" s="186">
        <v>68.86</v>
      </c>
      <c r="R9" s="45">
        <f>E9+F9+G9+H9+I9+J9+K9+L9+M9+N9+O9+P9+Q9</f>
        <v>915.77</v>
      </c>
      <c r="S9" s="12">
        <f t="shared" si="1"/>
        <v>12</v>
      </c>
      <c r="T9" s="47">
        <v>3</v>
      </c>
    </row>
    <row r="10" spans="1:20" ht="12.75">
      <c r="A10" s="59">
        <v>6</v>
      </c>
      <c r="B10" s="59">
        <v>39</v>
      </c>
      <c r="C10" s="241" t="s">
        <v>276</v>
      </c>
      <c r="D10" s="242" t="s">
        <v>277</v>
      </c>
      <c r="E10" s="184">
        <v>78.71</v>
      </c>
      <c r="F10" s="184">
        <v>57.81</v>
      </c>
      <c r="G10" s="186">
        <v>86.07</v>
      </c>
      <c r="H10" s="186">
        <v>66.42</v>
      </c>
      <c r="I10" s="186"/>
      <c r="J10" s="186">
        <v>71.98</v>
      </c>
      <c r="K10" s="186">
        <v>73.34</v>
      </c>
      <c r="L10" s="186">
        <v>106.18</v>
      </c>
      <c r="M10" s="186">
        <v>95.53</v>
      </c>
      <c r="N10" s="210">
        <v>49.94</v>
      </c>
      <c r="O10" s="186">
        <v>51.25</v>
      </c>
      <c r="P10" s="186">
        <v>98.86</v>
      </c>
      <c r="Q10" s="186">
        <v>79.4</v>
      </c>
      <c r="R10" s="45">
        <f>E10+F10+G10+H10+I10+J10+K10+L10+M10+N10+O10+P10+Q10</f>
        <v>915.49</v>
      </c>
      <c r="S10" s="12">
        <f t="shared" si="1"/>
        <v>12</v>
      </c>
      <c r="T10" s="47">
        <v>3</v>
      </c>
    </row>
    <row r="11" spans="1:20" ht="12.75">
      <c r="A11" s="59">
        <v>7</v>
      </c>
      <c r="B11" s="59">
        <v>38</v>
      </c>
      <c r="C11" s="241" t="s">
        <v>226</v>
      </c>
      <c r="D11" s="241" t="s">
        <v>120</v>
      </c>
      <c r="E11" s="184">
        <v>57.97</v>
      </c>
      <c r="F11" s="184">
        <v>61.56</v>
      </c>
      <c r="G11" s="186">
        <v>75.89</v>
      </c>
      <c r="H11" s="186">
        <v>57.44</v>
      </c>
      <c r="I11" s="186">
        <v>70.03</v>
      </c>
      <c r="J11" s="186">
        <v>71.36</v>
      </c>
      <c r="K11" s="186">
        <v>72.6</v>
      </c>
      <c r="L11" s="186">
        <v>103.07</v>
      </c>
      <c r="M11" s="186">
        <v>92.18</v>
      </c>
      <c r="N11" s="210">
        <v>54.38</v>
      </c>
      <c r="O11" s="288">
        <v>46.91</v>
      </c>
      <c r="P11" s="186">
        <v>87.43</v>
      </c>
      <c r="Q11" s="186">
        <v>60.34</v>
      </c>
      <c r="R11" s="45">
        <f>E11+F11+G11+H11+I11+J11+K11+L11+M11+N11+P11+Q11</f>
        <v>864.2500000000001</v>
      </c>
      <c r="S11" s="12">
        <f t="shared" si="1"/>
        <v>13</v>
      </c>
      <c r="T11" s="47"/>
    </row>
    <row r="12" spans="1:20" ht="12.75">
      <c r="A12" s="59">
        <v>8</v>
      </c>
      <c r="B12" s="59">
        <v>36</v>
      </c>
      <c r="C12" s="241" t="s">
        <v>219</v>
      </c>
      <c r="D12" s="241" t="s">
        <v>377</v>
      </c>
      <c r="E12" s="184">
        <v>61.99</v>
      </c>
      <c r="F12" s="184">
        <v>69.54</v>
      </c>
      <c r="G12" s="186">
        <v>80.65</v>
      </c>
      <c r="H12" s="186">
        <v>50.01</v>
      </c>
      <c r="I12" s="186">
        <v>71.01</v>
      </c>
      <c r="J12" s="186">
        <v>75.91</v>
      </c>
      <c r="K12" s="186">
        <v>70.82</v>
      </c>
      <c r="L12" s="186">
        <v>104.33</v>
      </c>
      <c r="M12" s="186">
        <v>101.04</v>
      </c>
      <c r="N12" s="287">
        <v>49.48</v>
      </c>
      <c r="O12" s="186">
        <v>54.71</v>
      </c>
      <c r="P12" s="186">
        <v>49.57</v>
      </c>
      <c r="Q12" s="186">
        <v>67.2</v>
      </c>
      <c r="R12" s="45">
        <f>E12+F12+G12+H12+I12+J12+K12+L12+M12+O12+P12+Q12</f>
        <v>856.7800000000001</v>
      </c>
      <c r="S12" s="12">
        <f t="shared" si="1"/>
        <v>13</v>
      </c>
      <c r="T12" s="47">
        <v>1</v>
      </c>
    </row>
    <row r="13" spans="1:20" ht="12.75">
      <c r="A13" s="59">
        <v>9</v>
      </c>
      <c r="B13" s="59">
        <v>49</v>
      </c>
      <c r="C13" s="241" t="s">
        <v>148</v>
      </c>
      <c r="D13" s="241" t="s">
        <v>149</v>
      </c>
      <c r="E13" s="184">
        <v>63.42</v>
      </c>
      <c r="F13" s="184">
        <v>66.73</v>
      </c>
      <c r="G13" s="186">
        <v>67.79</v>
      </c>
      <c r="H13" s="186">
        <v>65.17</v>
      </c>
      <c r="I13" s="186">
        <v>70.29</v>
      </c>
      <c r="J13" s="186">
        <v>64.39</v>
      </c>
      <c r="K13" s="186">
        <v>69.41</v>
      </c>
      <c r="L13" s="186">
        <v>90.58</v>
      </c>
      <c r="M13" s="186"/>
      <c r="N13" s="210">
        <v>56.32</v>
      </c>
      <c r="O13" s="186">
        <v>44.76</v>
      </c>
      <c r="P13" s="186">
        <v>80.29</v>
      </c>
      <c r="Q13" s="186">
        <v>58.71</v>
      </c>
      <c r="R13" s="45">
        <f aca="true" t="shared" si="2" ref="R13:R44">E13+F13+G13+H13+I13+J13+K13+L13+M13+N13+O13+P13+Q13</f>
        <v>797.8600000000001</v>
      </c>
      <c r="S13" s="12">
        <f t="shared" si="1"/>
        <v>12</v>
      </c>
      <c r="T13" s="47">
        <v>3</v>
      </c>
    </row>
    <row r="14" spans="1:20" ht="12.75">
      <c r="A14" s="59">
        <v>10</v>
      </c>
      <c r="B14" s="59">
        <v>53</v>
      </c>
      <c r="C14" s="241" t="s">
        <v>218</v>
      </c>
      <c r="D14" s="241" t="s">
        <v>33</v>
      </c>
      <c r="E14" s="184">
        <v>69.06</v>
      </c>
      <c r="F14" s="184">
        <v>70.95</v>
      </c>
      <c r="G14" s="186">
        <v>85.5</v>
      </c>
      <c r="H14" s="186">
        <v>58.89</v>
      </c>
      <c r="I14" s="186">
        <v>70.46</v>
      </c>
      <c r="J14" s="186">
        <v>73.13</v>
      </c>
      <c r="K14" s="186"/>
      <c r="L14" s="186">
        <v>105.02</v>
      </c>
      <c r="M14" s="186"/>
      <c r="N14" s="210">
        <v>42.53</v>
      </c>
      <c r="O14" s="186">
        <v>54.32</v>
      </c>
      <c r="P14" s="186">
        <v>72.43</v>
      </c>
      <c r="Q14" s="186">
        <v>70.75</v>
      </c>
      <c r="R14" s="45">
        <f t="shared" si="2"/>
        <v>773.04</v>
      </c>
      <c r="S14" s="12">
        <f t="shared" si="1"/>
        <v>11</v>
      </c>
      <c r="T14" s="47">
        <v>1</v>
      </c>
    </row>
    <row r="15" spans="1:20" ht="12.75">
      <c r="A15" s="59">
        <v>11</v>
      </c>
      <c r="B15" s="59">
        <v>54</v>
      </c>
      <c r="C15" s="241" t="s">
        <v>137</v>
      </c>
      <c r="D15" s="241" t="s">
        <v>65</v>
      </c>
      <c r="E15" s="184">
        <v>61.71</v>
      </c>
      <c r="F15" s="184">
        <v>56.87</v>
      </c>
      <c r="G15" s="186"/>
      <c r="H15" s="186">
        <v>63.44</v>
      </c>
      <c r="I15" s="186">
        <v>75.32</v>
      </c>
      <c r="J15" s="186">
        <v>71.38</v>
      </c>
      <c r="K15" s="186">
        <v>80.03</v>
      </c>
      <c r="L15" s="186"/>
      <c r="M15" s="186">
        <v>92.68</v>
      </c>
      <c r="N15" s="210">
        <v>53.27</v>
      </c>
      <c r="O15" s="186">
        <v>71.84</v>
      </c>
      <c r="P15" s="186">
        <v>67.43</v>
      </c>
      <c r="Q15" s="186">
        <v>64.92</v>
      </c>
      <c r="R15" s="45">
        <f t="shared" si="2"/>
        <v>758.89</v>
      </c>
      <c r="S15" s="12">
        <f t="shared" si="1"/>
        <v>11</v>
      </c>
      <c r="T15" s="47"/>
    </row>
    <row r="16" spans="1:20" ht="12.75">
      <c r="A16" s="59">
        <v>12</v>
      </c>
      <c r="B16" s="59">
        <v>50</v>
      </c>
      <c r="C16" s="241" t="s">
        <v>73</v>
      </c>
      <c r="D16" s="241" t="s">
        <v>278</v>
      </c>
      <c r="E16" s="184">
        <v>72.22</v>
      </c>
      <c r="F16" s="184">
        <v>53.11</v>
      </c>
      <c r="G16" s="186">
        <v>83.23</v>
      </c>
      <c r="H16" s="186">
        <v>69.15</v>
      </c>
      <c r="I16" s="186">
        <v>71.93</v>
      </c>
      <c r="J16" s="186">
        <v>69</v>
      </c>
      <c r="K16" s="186">
        <v>78.27</v>
      </c>
      <c r="L16" s="186"/>
      <c r="M16" s="186">
        <v>84.76</v>
      </c>
      <c r="N16" s="210">
        <v>58.06</v>
      </c>
      <c r="O16" s="186"/>
      <c r="P16" s="186">
        <v>42.43</v>
      </c>
      <c r="Q16" s="186">
        <v>75.68</v>
      </c>
      <c r="R16" s="45">
        <f t="shared" si="2"/>
        <v>757.8399999999999</v>
      </c>
      <c r="S16" s="12">
        <f t="shared" si="1"/>
        <v>11</v>
      </c>
      <c r="T16" s="47">
        <v>1</v>
      </c>
    </row>
    <row r="17" spans="1:20" ht="12.75">
      <c r="A17" s="59">
        <v>13</v>
      </c>
      <c r="B17" s="59">
        <v>57</v>
      </c>
      <c r="C17" s="227" t="s">
        <v>179</v>
      </c>
      <c r="D17" s="227" t="s">
        <v>120</v>
      </c>
      <c r="E17" s="184">
        <v>101.25</v>
      </c>
      <c r="F17" s="184">
        <v>78</v>
      </c>
      <c r="G17" s="186">
        <v>98.52</v>
      </c>
      <c r="H17" s="186">
        <v>83.17</v>
      </c>
      <c r="I17" s="186">
        <v>79.09</v>
      </c>
      <c r="J17" s="186">
        <v>99.58</v>
      </c>
      <c r="K17" s="186"/>
      <c r="L17" s="186"/>
      <c r="M17" s="186"/>
      <c r="N17" s="210"/>
      <c r="O17" s="186"/>
      <c r="P17" s="186">
        <v>64.57</v>
      </c>
      <c r="Q17" s="186">
        <v>88.38</v>
      </c>
      <c r="R17" s="45">
        <f t="shared" si="2"/>
        <v>692.5600000000001</v>
      </c>
      <c r="S17" s="12">
        <f t="shared" si="1"/>
        <v>8</v>
      </c>
      <c r="T17" s="47">
        <v>5</v>
      </c>
    </row>
    <row r="18" spans="1:20" ht="12.75">
      <c r="A18" s="59">
        <v>14</v>
      </c>
      <c r="B18" s="59">
        <v>61</v>
      </c>
      <c r="C18" s="227" t="s">
        <v>101</v>
      </c>
      <c r="D18" s="227" t="s">
        <v>138</v>
      </c>
      <c r="E18" s="184">
        <v>60.28</v>
      </c>
      <c r="F18" s="184">
        <v>76.59</v>
      </c>
      <c r="G18" s="186">
        <v>77.43</v>
      </c>
      <c r="H18" s="186">
        <v>48.74</v>
      </c>
      <c r="I18" s="186">
        <v>71.06</v>
      </c>
      <c r="J18" s="186">
        <v>66.46</v>
      </c>
      <c r="K18" s="186">
        <v>83.41</v>
      </c>
      <c r="L18" s="186"/>
      <c r="M18" s="186"/>
      <c r="N18" s="210">
        <v>34.16</v>
      </c>
      <c r="O18" s="186">
        <v>75.61</v>
      </c>
      <c r="P18" s="186">
        <v>70.29</v>
      </c>
      <c r="Q18" s="186"/>
      <c r="R18" s="45">
        <f t="shared" si="2"/>
        <v>664.03</v>
      </c>
      <c r="S18" s="12">
        <f t="shared" si="1"/>
        <v>10</v>
      </c>
      <c r="T18" s="47">
        <v>2</v>
      </c>
    </row>
    <row r="19" spans="1:20" ht="12.75">
      <c r="A19" s="59">
        <v>15</v>
      </c>
      <c r="B19" s="59">
        <v>65</v>
      </c>
      <c r="C19" s="227" t="s">
        <v>86</v>
      </c>
      <c r="D19" s="227" t="s">
        <v>50</v>
      </c>
      <c r="E19" s="184">
        <v>47.18</v>
      </c>
      <c r="F19" s="184">
        <v>52.64</v>
      </c>
      <c r="G19" s="186">
        <v>63.25</v>
      </c>
      <c r="H19" s="186">
        <v>44.57</v>
      </c>
      <c r="I19" s="186">
        <v>71.23</v>
      </c>
      <c r="J19" s="186">
        <v>59.77</v>
      </c>
      <c r="K19" s="186">
        <v>66.9</v>
      </c>
      <c r="L19" s="186"/>
      <c r="M19" s="186"/>
      <c r="N19" s="210">
        <v>52.61</v>
      </c>
      <c r="O19" s="186"/>
      <c r="P19" s="186">
        <v>83.14</v>
      </c>
      <c r="Q19" s="186">
        <v>34.68</v>
      </c>
      <c r="R19" s="45">
        <f t="shared" si="2"/>
        <v>575.9699999999999</v>
      </c>
      <c r="S19" s="12">
        <f t="shared" si="1"/>
        <v>10</v>
      </c>
      <c r="T19" s="47">
        <v>1</v>
      </c>
    </row>
    <row r="20" spans="1:20" ht="12.75">
      <c r="A20" s="59">
        <v>16</v>
      </c>
      <c r="B20" s="59">
        <v>80</v>
      </c>
      <c r="C20" s="227" t="s">
        <v>124</v>
      </c>
      <c r="D20" s="227" t="s">
        <v>102</v>
      </c>
      <c r="E20" s="184">
        <v>49.47</v>
      </c>
      <c r="F20" s="184">
        <v>54.99</v>
      </c>
      <c r="G20" s="186">
        <v>63.18</v>
      </c>
      <c r="H20" s="186">
        <v>35.93</v>
      </c>
      <c r="I20" s="186">
        <v>64.08</v>
      </c>
      <c r="J20" s="186">
        <v>47.84</v>
      </c>
      <c r="K20" s="186"/>
      <c r="L20" s="186"/>
      <c r="M20" s="186"/>
      <c r="N20" s="210">
        <v>48.46</v>
      </c>
      <c r="O20" s="186"/>
      <c r="P20" s="186"/>
      <c r="Q20" s="186">
        <v>45.65</v>
      </c>
      <c r="R20" s="45">
        <f t="shared" si="2"/>
        <v>409.59999999999997</v>
      </c>
      <c r="S20" s="12">
        <f t="shared" si="1"/>
        <v>8</v>
      </c>
      <c r="T20" s="12"/>
    </row>
    <row r="21" spans="1:20" ht="12.75">
      <c r="A21" s="59">
        <v>17</v>
      </c>
      <c r="B21" s="59">
        <v>85</v>
      </c>
      <c r="C21" s="227" t="s">
        <v>387</v>
      </c>
      <c r="D21" s="227" t="s">
        <v>85</v>
      </c>
      <c r="E21" s="184">
        <v>92.29</v>
      </c>
      <c r="F21" s="184">
        <v>55.46</v>
      </c>
      <c r="G21" s="186">
        <v>86.67</v>
      </c>
      <c r="H21" s="186">
        <v>62.36</v>
      </c>
      <c r="I21" s="186">
        <v>77.45</v>
      </c>
      <c r="J21" s="186"/>
      <c r="K21" s="186"/>
      <c r="L21" s="186"/>
      <c r="M21" s="186"/>
      <c r="N21" s="210"/>
      <c r="O21" s="186"/>
      <c r="P21" s="186">
        <v>23.86</v>
      </c>
      <c r="Q21" s="186"/>
      <c r="R21" s="45">
        <f t="shared" si="2"/>
        <v>398.09000000000003</v>
      </c>
      <c r="S21" s="12">
        <f t="shared" si="1"/>
        <v>6</v>
      </c>
      <c r="T21" s="12">
        <v>1</v>
      </c>
    </row>
    <row r="22" spans="1:20" ht="12.75">
      <c r="A22" s="59">
        <v>18</v>
      </c>
      <c r="B22" s="59">
        <v>90</v>
      </c>
      <c r="C22" s="227" t="s">
        <v>314</v>
      </c>
      <c r="D22" s="227" t="s">
        <v>315</v>
      </c>
      <c r="E22" s="184"/>
      <c r="F22" s="184">
        <v>41.85</v>
      </c>
      <c r="G22" s="186">
        <v>77.73</v>
      </c>
      <c r="H22" s="186">
        <v>57.73</v>
      </c>
      <c r="I22" s="186">
        <v>78.42</v>
      </c>
      <c r="J22" s="186">
        <v>63.99</v>
      </c>
      <c r="K22" s="186"/>
      <c r="L22" s="186"/>
      <c r="M22" s="186"/>
      <c r="N22" s="210">
        <v>41.36</v>
      </c>
      <c r="O22" s="186"/>
      <c r="P22" s="186">
        <v>12.43</v>
      </c>
      <c r="Q22" s="186"/>
      <c r="R22" s="45">
        <f t="shared" si="2"/>
        <v>373.51000000000005</v>
      </c>
      <c r="S22" s="12">
        <f t="shared" si="1"/>
        <v>7</v>
      </c>
      <c r="T22" s="12"/>
    </row>
    <row r="23" spans="1:20" ht="12.75">
      <c r="A23" s="59">
        <v>19</v>
      </c>
      <c r="B23" s="59">
        <v>93</v>
      </c>
      <c r="C23" s="227" t="s">
        <v>218</v>
      </c>
      <c r="D23" s="227" t="s">
        <v>123</v>
      </c>
      <c r="E23" s="184">
        <v>68.11</v>
      </c>
      <c r="F23" s="184">
        <v>70.48</v>
      </c>
      <c r="G23" s="186">
        <v>75.31</v>
      </c>
      <c r="H23" s="186">
        <v>46.57</v>
      </c>
      <c r="I23" s="186"/>
      <c r="J23" s="186"/>
      <c r="K23" s="186"/>
      <c r="L23" s="186"/>
      <c r="M23" s="186"/>
      <c r="N23" s="210"/>
      <c r="O23" s="186"/>
      <c r="P23" s="186">
        <v>46.71</v>
      </c>
      <c r="Q23" s="186">
        <v>64.35</v>
      </c>
      <c r="R23" s="45">
        <f t="shared" si="2"/>
        <v>371.53</v>
      </c>
      <c r="S23" s="12">
        <f t="shared" si="1"/>
        <v>6</v>
      </c>
      <c r="T23" s="12"/>
    </row>
    <row r="24" spans="1:20" ht="12.75">
      <c r="A24" s="59">
        <v>20</v>
      </c>
      <c r="B24" s="59">
        <v>94</v>
      </c>
      <c r="C24" s="227" t="s">
        <v>412</v>
      </c>
      <c r="D24" s="227" t="s">
        <v>50</v>
      </c>
      <c r="E24" s="184"/>
      <c r="F24" s="184">
        <v>65.79</v>
      </c>
      <c r="G24" s="186">
        <v>76.75</v>
      </c>
      <c r="H24" s="186"/>
      <c r="I24" s="186"/>
      <c r="J24" s="186"/>
      <c r="K24" s="186">
        <v>95.78</v>
      </c>
      <c r="L24" s="186"/>
      <c r="M24" s="186"/>
      <c r="N24" s="210"/>
      <c r="O24" s="186">
        <v>81.32</v>
      </c>
      <c r="P24" s="186">
        <v>12.43</v>
      </c>
      <c r="Q24" s="186"/>
      <c r="R24" s="45">
        <f t="shared" si="2"/>
        <v>332.07</v>
      </c>
      <c r="S24" s="12">
        <f t="shared" si="1"/>
        <v>5</v>
      </c>
      <c r="T24" s="12">
        <v>2</v>
      </c>
    </row>
    <row r="25" spans="1:20" ht="12.75">
      <c r="A25" s="59">
        <v>21</v>
      </c>
      <c r="B25" s="59">
        <v>100</v>
      </c>
      <c r="C25" s="227" t="s">
        <v>133</v>
      </c>
      <c r="D25" s="227" t="s">
        <v>83</v>
      </c>
      <c r="E25" s="184"/>
      <c r="F25" s="184"/>
      <c r="G25" s="186">
        <v>96.98</v>
      </c>
      <c r="H25" s="186"/>
      <c r="I25" s="186">
        <v>83.25</v>
      </c>
      <c r="J25" s="186"/>
      <c r="K25" s="186"/>
      <c r="L25" s="186"/>
      <c r="M25" s="186"/>
      <c r="N25" s="210">
        <v>61.28</v>
      </c>
      <c r="O25" s="186">
        <v>54.25</v>
      </c>
      <c r="P25" s="186">
        <v>26</v>
      </c>
      <c r="Q25" s="186"/>
      <c r="R25" s="45">
        <f t="shared" si="2"/>
        <v>321.76</v>
      </c>
      <c r="S25" s="12">
        <f t="shared" si="1"/>
        <v>5</v>
      </c>
      <c r="T25" s="12">
        <v>2</v>
      </c>
    </row>
    <row r="26" spans="1:20" ht="12.75">
      <c r="A26" s="59">
        <v>22</v>
      </c>
      <c r="B26" s="59">
        <v>95</v>
      </c>
      <c r="C26" s="164" t="s">
        <v>34</v>
      </c>
      <c r="D26" s="164" t="s">
        <v>15</v>
      </c>
      <c r="E26" s="184">
        <v>72.96</v>
      </c>
      <c r="F26" s="184">
        <v>45.6</v>
      </c>
      <c r="G26" s="186"/>
      <c r="H26" s="186"/>
      <c r="I26" s="186"/>
      <c r="J26" s="186"/>
      <c r="K26" s="186"/>
      <c r="L26" s="186"/>
      <c r="M26" s="186">
        <v>117.19</v>
      </c>
      <c r="N26" s="210"/>
      <c r="O26" s="186"/>
      <c r="P26" s="186"/>
      <c r="Q26" s="186">
        <v>81.98</v>
      </c>
      <c r="R26" s="45">
        <f t="shared" si="2"/>
        <v>317.73</v>
      </c>
      <c r="S26" s="12">
        <f t="shared" si="1"/>
        <v>4</v>
      </c>
      <c r="T26" s="12"/>
    </row>
    <row r="27" spans="1:20" ht="12.75">
      <c r="A27" s="59">
        <v>23</v>
      </c>
      <c r="B27" s="59">
        <v>107</v>
      </c>
      <c r="C27" s="227" t="s">
        <v>510</v>
      </c>
      <c r="D27" s="227" t="s">
        <v>480</v>
      </c>
      <c r="E27" s="184"/>
      <c r="F27" s="184"/>
      <c r="G27" s="186"/>
      <c r="H27" s="186"/>
      <c r="I27" s="186"/>
      <c r="J27" s="186"/>
      <c r="K27" s="186">
        <v>85.86</v>
      </c>
      <c r="L27" s="186"/>
      <c r="M27" s="186">
        <v>110.6</v>
      </c>
      <c r="N27" s="210">
        <v>67.31</v>
      </c>
      <c r="O27" s="186"/>
      <c r="P27" s="186">
        <v>48.14</v>
      </c>
      <c r="Q27" s="186"/>
      <c r="R27" s="45">
        <f t="shared" si="2"/>
        <v>311.90999999999997</v>
      </c>
      <c r="S27" s="12">
        <f t="shared" si="1"/>
        <v>4</v>
      </c>
      <c r="T27" s="12">
        <v>2</v>
      </c>
    </row>
    <row r="28" spans="1:20" ht="12.75">
      <c r="A28" s="59">
        <v>24</v>
      </c>
      <c r="B28" s="59">
        <v>102</v>
      </c>
      <c r="C28" s="94" t="s">
        <v>386</v>
      </c>
      <c r="D28" s="94" t="s">
        <v>37</v>
      </c>
      <c r="E28" s="184">
        <v>88.95</v>
      </c>
      <c r="F28" s="184">
        <v>54.99</v>
      </c>
      <c r="G28" s="186"/>
      <c r="H28" s="186">
        <v>63.13</v>
      </c>
      <c r="I28" s="186">
        <v>74.32</v>
      </c>
      <c r="J28" s="186"/>
      <c r="K28" s="186"/>
      <c r="L28" s="186"/>
      <c r="M28" s="186"/>
      <c r="N28" s="210"/>
      <c r="O28" s="186"/>
      <c r="P28" s="186"/>
      <c r="Q28" s="186"/>
      <c r="R28" s="45">
        <f t="shared" si="2"/>
        <v>281.39</v>
      </c>
      <c r="S28" s="12">
        <f t="shared" si="1"/>
        <v>4</v>
      </c>
      <c r="T28" s="12"/>
    </row>
    <row r="29" spans="1:20" ht="12.75">
      <c r="A29" s="59">
        <v>25</v>
      </c>
      <c r="B29" s="59">
        <v>114</v>
      </c>
      <c r="C29" s="94" t="s">
        <v>143</v>
      </c>
      <c r="D29" s="94" t="s">
        <v>33</v>
      </c>
      <c r="E29" s="184">
        <v>52.09</v>
      </c>
      <c r="F29" s="184">
        <v>51.7</v>
      </c>
      <c r="G29" s="186"/>
      <c r="H29" s="186"/>
      <c r="I29" s="186"/>
      <c r="J29" s="186"/>
      <c r="K29" s="186">
        <v>78.47</v>
      </c>
      <c r="L29" s="186"/>
      <c r="M29" s="186"/>
      <c r="N29" s="210">
        <v>46.09</v>
      </c>
      <c r="O29" s="186"/>
      <c r="P29" s="186">
        <v>51.71</v>
      </c>
      <c r="Q29" s="186"/>
      <c r="R29" s="45">
        <f t="shared" si="2"/>
        <v>280.06</v>
      </c>
      <c r="S29" s="12">
        <f t="shared" si="1"/>
        <v>5</v>
      </c>
      <c r="T29" s="12"/>
    </row>
    <row r="30" spans="1:20" ht="12.75">
      <c r="A30" s="59">
        <v>26</v>
      </c>
      <c r="B30" s="59">
        <v>132</v>
      </c>
      <c r="C30" s="94" t="s">
        <v>68</v>
      </c>
      <c r="D30" s="94" t="s">
        <v>69</v>
      </c>
      <c r="E30" s="186"/>
      <c r="F30" s="184">
        <v>47.01</v>
      </c>
      <c r="G30" s="186">
        <v>53.54</v>
      </c>
      <c r="H30" s="186"/>
      <c r="I30" s="186"/>
      <c r="J30" s="186"/>
      <c r="K30" s="186"/>
      <c r="L30" s="186"/>
      <c r="M30" s="186"/>
      <c r="N30" s="210">
        <v>43.61</v>
      </c>
      <c r="O30" s="186">
        <v>51.22</v>
      </c>
      <c r="P30" s="186">
        <v>73.14</v>
      </c>
      <c r="Q30" s="186"/>
      <c r="R30" s="45">
        <f t="shared" si="2"/>
        <v>268.52</v>
      </c>
      <c r="S30" s="12">
        <f t="shared" si="1"/>
        <v>5</v>
      </c>
      <c r="T30" s="12">
        <v>1</v>
      </c>
    </row>
    <row r="31" spans="1:20" ht="12.75">
      <c r="A31" s="59">
        <v>27</v>
      </c>
      <c r="B31" s="59">
        <v>130</v>
      </c>
      <c r="C31" s="94" t="s">
        <v>227</v>
      </c>
      <c r="D31" s="94" t="s">
        <v>480</v>
      </c>
      <c r="E31" s="186"/>
      <c r="F31" s="184"/>
      <c r="G31" s="186"/>
      <c r="H31" s="186"/>
      <c r="I31" s="186">
        <v>78.15</v>
      </c>
      <c r="J31" s="186"/>
      <c r="K31" s="186">
        <v>76.12</v>
      </c>
      <c r="L31" s="186"/>
      <c r="M31" s="186"/>
      <c r="N31" s="210">
        <v>43.92</v>
      </c>
      <c r="O31" s="186"/>
      <c r="P31" s="186">
        <v>68.86</v>
      </c>
      <c r="Q31" s="186"/>
      <c r="R31" s="45">
        <f t="shared" si="2"/>
        <v>267.05</v>
      </c>
      <c r="S31" s="12">
        <f t="shared" si="1"/>
        <v>4</v>
      </c>
      <c r="T31" s="12"/>
    </row>
    <row r="32" spans="1:20" ht="12.75">
      <c r="A32" s="59">
        <v>28</v>
      </c>
      <c r="B32" s="59">
        <v>118</v>
      </c>
      <c r="C32" s="94" t="s">
        <v>385</v>
      </c>
      <c r="D32" s="94" t="s">
        <v>321</v>
      </c>
      <c r="E32" s="186">
        <v>63.85</v>
      </c>
      <c r="F32" s="184"/>
      <c r="G32" s="186"/>
      <c r="H32" s="186"/>
      <c r="I32" s="186">
        <v>93.78</v>
      </c>
      <c r="J32" s="186"/>
      <c r="K32" s="186"/>
      <c r="L32" s="186"/>
      <c r="M32" s="186"/>
      <c r="N32" s="210">
        <v>65.56</v>
      </c>
      <c r="O32" s="186"/>
      <c r="P32" s="186">
        <v>37.43</v>
      </c>
      <c r="Q32" s="186"/>
      <c r="R32" s="45">
        <f t="shared" si="2"/>
        <v>260.62</v>
      </c>
      <c r="S32" s="12">
        <f t="shared" si="1"/>
        <v>4</v>
      </c>
      <c r="T32" s="12">
        <v>2</v>
      </c>
    </row>
    <row r="33" spans="1:20" ht="12.75">
      <c r="A33" s="59">
        <v>29</v>
      </c>
      <c r="B33" s="59">
        <v>116</v>
      </c>
      <c r="C33" s="94" t="s">
        <v>234</v>
      </c>
      <c r="D33" s="94" t="s">
        <v>150</v>
      </c>
      <c r="E33" s="186">
        <v>86.51</v>
      </c>
      <c r="F33" s="184">
        <v>50.3</v>
      </c>
      <c r="G33" s="186">
        <v>88.38</v>
      </c>
      <c r="H33" s="186"/>
      <c r="I33" s="186"/>
      <c r="J33" s="186"/>
      <c r="K33" s="186"/>
      <c r="L33" s="186"/>
      <c r="M33" s="186"/>
      <c r="N33" s="210"/>
      <c r="O33" s="186"/>
      <c r="P33" s="186"/>
      <c r="Q33" s="186"/>
      <c r="R33" s="45">
        <f t="shared" si="2"/>
        <v>225.19</v>
      </c>
      <c r="S33" s="12">
        <f t="shared" si="1"/>
        <v>3</v>
      </c>
      <c r="T33" s="12"/>
    </row>
    <row r="34" spans="1:20" ht="12.75">
      <c r="A34" s="59">
        <v>30</v>
      </c>
      <c r="B34" s="59">
        <v>156</v>
      </c>
      <c r="C34" s="94" t="s">
        <v>101</v>
      </c>
      <c r="D34" s="94" t="s">
        <v>132</v>
      </c>
      <c r="E34" s="186"/>
      <c r="F34" s="184">
        <v>84.57</v>
      </c>
      <c r="G34" s="186"/>
      <c r="H34" s="186"/>
      <c r="I34" s="186"/>
      <c r="J34" s="186"/>
      <c r="K34" s="186"/>
      <c r="L34" s="186"/>
      <c r="M34" s="186"/>
      <c r="N34" s="210">
        <v>42.96</v>
      </c>
      <c r="O34" s="186"/>
      <c r="P34" s="186">
        <v>91</v>
      </c>
      <c r="Q34" s="186"/>
      <c r="R34" s="45">
        <f t="shared" si="2"/>
        <v>218.53</v>
      </c>
      <c r="S34" s="12">
        <f t="shared" si="1"/>
        <v>3</v>
      </c>
      <c r="T34" s="12">
        <v>1</v>
      </c>
    </row>
    <row r="35" spans="1:20" ht="12.75">
      <c r="A35" s="59">
        <v>31</v>
      </c>
      <c r="B35" s="59">
        <v>124</v>
      </c>
      <c r="C35" s="94" t="s">
        <v>159</v>
      </c>
      <c r="D35" s="94" t="s">
        <v>37</v>
      </c>
      <c r="E35" s="186"/>
      <c r="F35" s="184"/>
      <c r="G35" s="186">
        <v>107.29</v>
      </c>
      <c r="H35" s="186">
        <v>103.71</v>
      </c>
      <c r="I35" s="186"/>
      <c r="J35" s="186"/>
      <c r="K35" s="186"/>
      <c r="L35" s="186"/>
      <c r="M35" s="186"/>
      <c r="N35" s="210"/>
      <c r="O35" s="186"/>
      <c r="P35" s="186"/>
      <c r="Q35" s="186"/>
      <c r="R35" s="45">
        <f t="shared" si="2"/>
        <v>211</v>
      </c>
      <c r="S35" s="12">
        <f t="shared" si="1"/>
        <v>2</v>
      </c>
      <c r="T35" s="12">
        <v>2</v>
      </c>
    </row>
    <row r="36" spans="1:20" ht="12.75">
      <c r="A36" s="59">
        <v>32</v>
      </c>
      <c r="B36" s="59">
        <v>140</v>
      </c>
      <c r="C36" s="94" t="s">
        <v>318</v>
      </c>
      <c r="D36" s="94" t="s">
        <v>123</v>
      </c>
      <c r="E36" s="186"/>
      <c r="F36" s="184"/>
      <c r="G36" s="186">
        <v>88.8</v>
      </c>
      <c r="H36" s="186"/>
      <c r="I36" s="186">
        <v>87.21</v>
      </c>
      <c r="J36" s="186"/>
      <c r="K36" s="186"/>
      <c r="L36" s="186"/>
      <c r="M36" s="186"/>
      <c r="N36" s="210"/>
      <c r="O36" s="186"/>
      <c r="P36" s="186">
        <v>23.14</v>
      </c>
      <c r="Q36" s="186"/>
      <c r="R36" s="45">
        <f t="shared" si="2"/>
        <v>199.14999999999998</v>
      </c>
      <c r="S36" s="12">
        <f t="shared" si="1"/>
        <v>3</v>
      </c>
      <c r="T36" s="12">
        <v>1</v>
      </c>
    </row>
    <row r="37" spans="1:20" ht="12.75">
      <c r="A37" s="59">
        <v>33</v>
      </c>
      <c r="B37" s="59">
        <v>146</v>
      </c>
      <c r="C37" s="94" t="s">
        <v>318</v>
      </c>
      <c r="D37" s="94" t="s">
        <v>321</v>
      </c>
      <c r="E37" s="186"/>
      <c r="F37" s="184"/>
      <c r="G37" s="186">
        <v>89.27</v>
      </c>
      <c r="H37" s="186"/>
      <c r="I37" s="186">
        <v>79.41</v>
      </c>
      <c r="J37" s="186"/>
      <c r="K37" s="186"/>
      <c r="L37" s="186"/>
      <c r="M37" s="186"/>
      <c r="N37" s="210"/>
      <c r="O37" s="186"/>
      <c r="P37" s="186">
        <v>27.43</v>
      </c>
      <c r="Q37" s="186"/>
      <c r="R37" s="45">
        <f t="shared" si="2"/>
        <v>196.11</v>
      </c>
      <c r="S37" s="12">
        <f aca="true" t="shared" si="3" ref="S37:S68">COUNTA(E37:Q37)</f>
        <v>3</v>
      </c>
      <c r="T37" s="12"/>
    </row>
    <row r="38" spans="1:20" ht="12.75">
      <c r="A38" s="59">
        <v>34</v>
      </c>
      <c r="B38" s="59">
        <v>134</v>
      </c>
      <c r="C38" s="94" t="s">
        <v>452</v>
      </c>
      <c r="D38" s="94" t="s">
        <v>241</v>
      </c>
      <c r="E38" s="186"/>
      <c r="F38" s="184"/>
      <c r="G38" s="186">
        <v>89.62</v>
      </c>
      <c r="H38" s="186">
        <v>103.99</v>
      </c>
      <c r="I38" s="186"/>
      <c r="J38" s="186"/>
      <c r="K38" s="186"/>
      <c r="L38" s="186"/>
      <c r="M38" s="186"/>
      <c r="N38" s="210"/>
      <c r="O38" s="186"/>
      <c r="P38" s="186"/>
      <c r="Q38" s="186"/>
      <c r="R38" s="45">
        <f t="shared" si="2"/>
        <v>193.61</v>
      </c>
      <c r="S38" s="12">
        <f t="shared" si="3"/>
        <v>2</v>
      </c>
      <c r="T38" s="12">
        <v>1</v>
      </c>
    </row>
    <row r="39" spans="1:20" ht="12.75">
      <c r="A39" s="59">
        <v>35</v>
      </c>
      <c r="B39" s="59">
        <v>172</v>
      </c>
      <c r="C39" s="94" t="s">
        <v>564</v>
      </c>
      <c r="D39" s="94" t="s">
        <v>478</v>
      </c>
      <c r="E39" s="186"/>
      <c r="F39" s="184"/>
      <c r="G39" s="186"/>
      <c r="H39" s="186"/>
      <c r="I39" s="186"/>
      <c r="J39" s="186"/>
      <c r="K39" s="186"/>
      <c r="L39" s="186"/>
      <c r="M39" s="186"/>
      <c r="N39" s="210">
        <v>60.11</v>
      </c>
      <c r="O39" s="186">
        <v>59.74</v>
      </c>
      <c r="P39" s="186">
        <v>68.86</v>
      </c>
      <c r="Q39" s="186"/>
      <c r="R39" s="45">
        <f t="shared" si="2"/>
        <v>188.70999999999998</v>
      </c>
      <c r="S39" s="12">
        <f t="shared" si="3"/>
        <v>3</v>
      </c>
      <c r="T39" s="12">
        <v>2</v>
      </c>
    </row>
    <row r="40" spans="1:20" ht="12.75">
      <c r="A40" s="59">
        <v>36</v>
      </c>
      <c r="B40" s="59">
        <v>136</v>
      </c>
      <c r="C40" s="94" t="s">
        <v>449</v>
      </c>
      <c r="D40" s="94" t="s">
        <v>85</v>
      </c>
      <c r="E40" s="186"/>
      <c r="F40" s="184"/>
      <c r="G40" s="186">
        <v>94.81</v>
      </c>
      <c r="H40" s="186">
        <v>93.49</v>
      </c>
      <c r="I40" s="186"/>
      <c r="J40" s="186"/>
      <c r="K40" s="186"/>
      <c r="L40" s="186"/>
      <c r="M40" s="186"/>
      <c r="N40" s="210"/>
      <c r="O40" s="186"/>
      <c r="P40" s="186"/>
      <c r="Q40" s="186"/>
      <c r="R40" s="45">
        <f t="shared" si="2"/>
        <v>188.3</v>
      </c>
      <c r="S40" s="12">
        <f t="shared" si="3"/>
        <v>2</v>
      </c>
      <c r="T40" s="12">
        <v>2</v>
      </c>
    </row>
    <row r="41" spans="1:20" ht="12.75">
      <c r="A41" s="59">
        <v>37</v>
      </c>
      <c r="B41" s="59">
        <v>153</v>
      </c>
      <c r="C41" s="94" t="s">
        <v>86</v>
      </c>
      <c r="D41" s="94" t="s">
        <v>121</v>
      </c>
      <c r="E41" s="186">
        <v>39.32</v>
      </c>
      <c r="F41" s="184">
        <v>39.03</v>
      </c>
      <c r="G41" s="186"/>
      <c r="H41" s="186">
        <v>56.94</v>
      </c>
      <c r="I41" s="186"/>
      <c r="J41" s="186"/>
      <c r="K41" s="186"/>
      <c r="L41" s="186"/>
      <c r="M41" s="186"/>
      <c r="N41" s="210"/>
      <c r="O41" s="186"/>
      <c r="P41" s="186">
        <v>41</v>
      </c>
      <c r="Q41" s="186"/>
      <c r="R41" s="45">
        <f t="shared" si="2"/>
        <v>176.29</v>
      </c>
      <c r="S41" s="12">
        <f t="shared" si="3"/>
        <v>4</v>
      </c>
      <c r="T41" s="12"/>
    </row>
    <row r="42" spans="1:20" ht="12.75">
      <c r="A42" s="59">
        <v>38</v>
      </c>
      <c r="B42" s="59">
        <v>143</v>
      </c>
      <c r="C42" s="94" t="s">
        <v>247</v>
      </c>
      <c r="D42" s="94" t="s">
        <v>74</v>
      </c>
      <c r="E42" s="186">
        <v>64.18</v>
      </c>
      <c r="F42" s="184"/>
      <c r="G42" s="186"/>
      <c r="H42" s="186"/>
      <c r="I42" s="186"/>
      <c r="J42" s="186"/>
      <c r="K42" s="186"/>
      <c r="L42" s="186"/>
      <c r="M42" s="186">
        <v>108.44</v>
      </c>
      <c r="N42" s="210"/>
      <c r="O42" s="186"/>
      <c r="P42" s="186"/>
      <c r="Q42" s="186"/>
      <c r="R42" s="45">
        <f t="shared" si="2"/>
        <v>172.62</v>
      </c>
      <c r="S42" s="12">
        <f t="shared" si="3"/>
        <v>2</v>
      </c>
      <c r="T42" s="12"/>
    </row>
    <row r="43" spans="1:20" ht="12.75">
      <c r="A43" s="59">
        <v>39</v>
      </c>
      <c r="B43" s="59">
        <v>144</v>
      </c>
      <c r="C43" s="94" t="s">
        <v>428</v>
      </c>
      <c r="D43" s="94" t="s">
        <v>429</v>
      </c>
      <c r="E43" s="186"/>
      <c r="F43" s="184">
        <v>63.44</v>
      </c>
      <c r="G43" s="186"/>
      <c r="H43" s="186"/>
      <c r="I43" s="186"/>
      <c r="J43" s="186">
        <v>69.38</v>
      </c>
      <c r="K43" s="186"/>
      <c r="L43" s="186"/>
      <c r="M43" s="186"/>
      <c r="N43" s="210"/>
      <c r="O43" s="186"/>
      <c r="P43" s="186"/>
      <c r="Q43" s="186">
        <v>38.99</v>
      </c>
      <c r="R43" s="45">
        <f t="shared" si="2"/>
        <v>171.81</v>
      </c>
      <c r="S43" s="12">
        <f t="shared" si="3"/>
        <v>3</v>
      </c>
      <c r="T43" s="12"/>
    </row>
    <row r="44" spans="1:20" ht="12.75">
      <c r="A44" s="59">
        <v>40</v>
      </c>
      <c r="B44" s="59">
        <v>149</v>
      </c>
      <c r="C44" s="94" t="s">
        <v>453</v>
      </c>
      <c r="D44" s="94" t="s">
        <v>85</v>
      </c>
      <c r="E44" s="186"/>
      <c r="F44" s="184"/>
      <c r="G44" s="186">
        <v>79.95</v>
      </c>
      <c r="H44" s="186">
        <v>84.03</v>
      </c>
      <c r="I44" s="186"/>
      <c r="J44" s="186"/>
      <c r="K44" s="186"/>
      <c r="L44" s="186"/>
      <c r="M44" s="186"/>
      <c r="N44" s="210"/>
      <c r="O44" s="186"/>
      <c r="P44" s="186"/>
      <c r="Q44" s="186"/>
      <c r="R44" s="45">
        <f t="shared" si="2"/>
        <v>163.98000000000002</v>
      </c>
      <c r="S44" s="12">
        <f t="shared" si="3"/>
        <v>2</v>
      </c>
      <c r="T44" s="12"/>
    </row>
    <row r="45" spans="1:20" ht="12.75">
      <c r="A45" s="59">
        <v>41</v>
      </c>
      <c r="B45" s="59">
        <v>176</v>
      </c>
      <c r="C45" s="94" t="s">
        <v>73</v>
      </c>
      <c r="D45" s="94" t="s">
        <v>296</v>
      </c>
      <c r="E45" s="186"/>
      <c r="F45" s="184">
        <v>27.76</v>
      </c>
      <c r="G45" s="186"/>
      <c r="H45" s="186"/>
      <c r="I45" s="186">
        <v>60.28</v>
      </c>
      <c r="J45" s="186"/>
      <c r="K45" s="186"/>
      <c r="L45" s="186"/>
      <c r="M45" s="186"/>
      <c r="N45" s="210">
        <v>29.6</v>
      </c>
      <c r="O45" s="186"/>
      <c r="P45" s="186"/>
      <c r="Q45" s="186"/>
      <c r="R45" s="45">
        <f aca="true" t="shared" si="4" ref="R45:R76">E45+F45+G45+H45+I45+J45+K45+L45+M45+N45+O45+P45+Q45</f>
        <v>117.64000000000001</v>
      </c>
      <c r="S45" s="12">
        <f t="shared" si="3"/>
        <v>3</v>
      </c>
      <c r="T45" s="12"/>
    </row>
    <row r="46" spans="1:20" ht="12.75">
      <c r="A46" s="59">
        <v>42</v>
      </c>
      <c r="B46" s="59">
        <v>184</v>
      </c>
      <c r="C46" s="94" t="s">
        <v>319</v>
      </c>
      <c r="D46" s="94" t="s">
        <v>353</v>
      </c>
      <c r="E46" s="186"/>
      <c r="F46" s="184"/>
      <c r="G46" s="186"/>
      <c r="H46" s="186"/>
      <c r="I46" s="186">
        <v>76.35</v>
      </c>
      <c r="J46" s="186"/>
      <c r="K46" s="186"/>
      <c r="L46" s="186"/>
      <c r="M46" s="186"/>
      <c r="N46" s="210">
        <v>40.43</v>
      </c>
      <c r="O46" s="186"/>
      <c r="P46" s="186"/>
      <c r="Q46" s="186"/>
      <c r="R46" s="45">
        <f t="shared" si="4"/>
        <v>116.78</v>
      </c>
      <c r="S46" s="12">
        <f t="shared" si="3"/>
        <v>2</v>
      </c>
      <c r="T46" s="12"/>
    </row>
    <row r="47" spans="1:20" ht="12.75">
      <c r="A47" s="59">
        <v>43</v>
      </c>
      <c r="B47" s="59">
        <v>186</v>
      </c>
      <c r="C47" s="94" t="s">
        <v>222</v>
      </c>
      <c r="D47" s="94" t="s">
        <v>241</v>
      </c>
      <c r="E47" s="186"/>
      <c r="F47" s="184"/>
      <c r="G47" s="186"/>
      <c r="H47" s="186"/>
      <c r="I47" s="186"/>
      <c r="J47" s="186"/>
      <c r="K47" s="186"/>
      <c r="L47" s="186">
        <v>116.31</v>
      </c>
      <c r="M47" s="186"/>
      <c r="N47" s="210"/>
      <c r="O47" s="186"/>
      <c r="P47" s="186"/>
      <c r="Q47" s="186"/>
      <c r="R47" s="45">
        <f t="shared" si="4"/>
        <v>116.31</v>
      </c>
      <c r="S47" s="12">
        <f t="shared" si="3"/>
        <v>1</v>
      </c>
      <c r="T47" s="12">
        <v>1</v>
      </c>
    </row>
    <row r="48" spans="1:20" ht="12.75">
      <c r="A48" s="59">
        <v>44</v>
      </c>
      <c r="B48" s="59">
        <v>189</v>
      </c>
      <c r="C48" s="94" t="s">
        <v>527</v>
      </c>
      <c r="D48" s="94" t="s">
        <v>74</v>
      </c>
      <c r="E48" s="186"/>
      <c r="F48" s="184"/>
      <c r="G48" s="186"/>
      <c r="H48" s="186"/>
      <c r="I48" s="186"/>
      <c r="J48" s="186"/>
      <c r="K48" s="186"/>
      <c r="L48" s="186">
        <v>114.71</v>
      </c>
      <c r="M48" s="186"/>
      <c r="N48" s="210"/>
      <c r="O48" s="186"/>
      <c r="P48" s="186"/>
      <c r="Q48" s="186"/>
      <c r="R48" s="45">
        <f t="shared" si="4"/>
        <v>114.71</v>
      </c>
      <c r="S48" s="12">
        <f t="shared" si="3"/>
        <v>1</v>
      </c>
      <c r="T48" s="12"/>
    </row>
    <row r="49" spans="1:20" ht="12.75">
      <c r="A49" s="59">
        <v>45</v>
      </c>
      <c r="B49" s="59">
        <v>209</v>
      </c>
      <c r="C49" s="94" t="s">
        <v>546</v>
      </c>
      <c r="D49" s="94" t="s">
        <v>547</v>
      </c>
      <c r="E49" s="186"/>
      <c r="F49" s="184"/>
      <c r="G49" s="186"/>
      <c r="H49" s="186"/>
      <c r="I49" s="186"/>
      <c r="J49" s="186"/>
      <c r="K49" s="186"/>
      <c r="L49" s="186"/>
      <c r="M49" s="186">
        <v>104.82</v>
      </c>
      <c r="N49" s="210"/>
      <c r="O49" s="186"/>
      <c r="P49" s="186"/>
      <c r="Q49" s="186"/>
      <c r="R49" s="45">
        <f t="shared" si="4"/>
        <v>104.82</v>
      </c>
      <c r="S49" s="12">
        <f t="shared" si="3"/>
        <v>1</v>
      </c>
      <c r="T49" s="12"/>
    </row>
    <row r="50" spans="1:20" ht="12.75">
      <c r="A50" s="59">
        <v>46</v>
      </c>
      <c r="B50" s="59">
        <v>333</v>
      </c>
      <c r="C50" s="94" t="s">
        <v>426</v>
      </c>
      <c r="D50" s="94" t="s">
        <v>407</v>
      </c>
      <c r="E50" s="186"/>
      <c r="F50" s="184">
        <v>45.6</v>
      </c>
      <c r="G50" s="186"/>
      <c r="H50" s="186"/>
      <c r="I50" s="186"/>
      <c r="J50" s="186"/>
      <c r="K50" s="186"/>
      <c r="L50" s="186"/>
      <c r="M50" s="186"/>
      <c r="N50" s="210"/>
      <c r="O50" s="186"/>
      <c r="P50" s="186">
        <v>52.43</v>
      </c>
      <c r="Q50" s="186"/>
      <c r="R50" s="45">
        <f t="shared" si="4"/>
        <v>98.03</v>
      </c>
      <c r="S50" s="12">
        <f t="shared" si="3"/>
        <v>2</v>
      </c>
      <c r="T50" s="12"/>
    </row>
    <row r="51" spans="1:20" ht="12.75">
      <c r="A51" s="59">
        <v>47</v>
      </c>
      <c r="B51" s="59">
        <v>247</v>
      </c>
      <c r="C51" s="94" t="s">
        <v>393</v>
      </c>
      <c r="D51" s="94" t="s">
        <v>220</v>
      </c>
      <c r="E51" s="186">
        <v>90.08</v>
      </c>
      <c r="F51" s="184"/>
      <c r="G51" s="186"/>
      <c r="H51" s="186"/>
      <c r="I51" s="186"/>
      <c r="J51" s="186"/>
      <c r="K51" s="186"/>
      <c r="L51" s="186"/>
      <c r="M51" s="186"/>
      <c r="N51" s="210"/>
      <c r="O51" s="186"/>
      <c r="P51" s="186"/>
      <c r="Q51" s="186"/>
      <c r="R51" s="45">
        <f t="shared" si="4"/>
        <v>90.08</v>
      </c>
      <c r="S51" s="12">
        <f t="shared" si="3"/>
        <v>1</v>
      </c>
      <c r="T51" s="12"/>
    </row>
    <row r="52" spans="1:20" ht="12.75">
      <c r="A52" s="59">
        <v>48</v>
      </c>
      <c r="B52" s="59">
        <v>322</v>
      </c>
      <c r="C52" s="94" t="s">
        <v>413</v>
      </c>
      <c r="D52" s="94" t="s">
        <v>220</v>
      </c>
      <c r="E52" s="186"/>
      <c r="F52" s="184">
        <v>57.34</v>
      </c>
      <c r="G52" s="186"/>
      <c r="H52" s="186"/>
      <c r="I52" s="186"/>
      <c r="J52" s="186"/>
      <c r="K52" s="186"/>
      <c r="L52" s="186"/>
      <c r="M52" s="186"/>
      <c r="N52" s="210"/>
      <c r="O52" s="186"/>
      <c r="P52" s="186">
        <v>32.43</v>
      </c>
      <c r="Q52" s="186"/>
      <c r="R52" s="45">
        <f t="shared" si="4"/>
        <v>89.77000000000001</v>
      </c>
      <c r="S52" s="12">
        <f t="shared" si="3"/>
        <v>2</v>
      </c>
      <c r="T52" s="12"/>
    </row>
    <row r="53" spans="1:20" ht="12.75">
      <c r="A53" s="59">
        <v>49</v>
      </c>
      <c r="B53" s="59"/>
      <c r="C53" s="94" t="s">
        <v>605</v>
      </c>
      <c r="D53" s="94" t="s">
        <v>54</v>
      </c>
      <c r="E53" s="186"/>
      <c r="F53" s="184"/>
      <c r="G53" s="186"/>
      <c r="H53" s="186"/>
      <c r="I53" s="186"/>
      <c r="J53" s="186"/>
      <c r="K53" s="186"/>
      <c r="L53" s="186"/>
      <c r="M53" s="186"/>
      <c r="N53" s="210"/>
      <c r="O53" s="186"/>
      <c r="P53" s="186">
        <v>88.86</v>
      </c>
      <c r="Q53" s="186"/>
      <c r="R53" s="45">
        <f t="shared" si="4"/>
        <v>88.86</v>
      </c>
      <c r="S53" s="12">
        <f t="shared" si="3"/>
        <v>1</v>
      </c>
      <c r="T53" s="12">
        <v>1</v>
      </c>
    </row>
    <row r="54" spans="1:20" ht="12.75">
      <c r="A54" s="59">
        <v>50</v>
      </c>
      <c r="B54" s="59">
        <v>252</v>
      </c>
      <c r="C54" s="94" t="s">
        <v>465</v>
      </c>
      <c r="D54" s="94" t="s">
        <v>85</v>
      </c>
      <c r="E54" s="186"/>
      <c r="F54" s="184"/>
      <c r="G54" s="186"/>
      <c r="H54" s="186">
        <v>88.56</v>
      </c>
      <c r="I54" s="186"/>
      <c r="J54" s="186"/>
      <c r="K54" s="186"/>
      <c r="L54" s="186"/>
      <c r="M54" s="186"/>
      <c r="N54" s="210"/>
      <c r="O54" s="186"/>
      <c r="P54" s="186"/>
      <c r="Q54" s="186"/>
      <c r="R54" s="45">
        <f t="shared" si="4"/>
        <v>88.56</v>
      </c>
      <c r="S54" s="12">
        <f t="shared" si="3"/>
        <v>1</v>
      </c>
      <c r="T54" s="12">
        <v>1</v>
      </c>
    </row>
    <row r="55" spans="1:20" ht="12.75">
      <c r="A55" s="59">
        <v>51</v>
      </c>
      <c r="B55" s="59">
        <v>262</v>
      </c>
      <c r="C55" s="94" t="s">
        <v>97</v>
      </c>
      <c r="D55" s="94" t="s">
        <v>50</v>
      </c>
      <c r="E55" s="186"/>
      <c r="F55" s="184"/>
      <c r="G55" s="186">
        <v>86.09</v>
      </c>
      <c r="H55" s="186"/>
      <c r="I55" s="186"/>
      <c r="J55" s="186"/>
      <c r="K55" s="186"/>
      <c r="L55" s="186"/>
      <c r="M55" s="186"/>
      <c r="N55" s="210"/>
      <c r="O55" s="186"/>
      <c r="P55" s="186"/>
      <c r="Q55" s="186"/>
      <c r="R55" s="45">
        <f t="shared" si="4"/>
        <v>86.09</v>
      </c>
      <c r="S55" s="12">
        <f t="shared" si="3"/>
        <v>1</v>
      </c>
      <c r="T55" s="12"/>
    </row>
    <row r="56" spans="1:20" ht="12.75">
      <c r="A56" s="59">
        <v>52</v>
      </c>
      <c r="B56" s="59">
        <v>334</v>
      </c>
      <c r="C56" s="94" t="s">
        <v>350</v>
      </c>
      <c r="D56" s="94" t="s">
        <v>351</v>
      </c>
      <c r="E56" s="186"/>
      <c r="F56" s="184"/>
      <c r="G56" s="186"/>
      <c r="H56" s="186"/>
      <c r="I56" s="186"/>
      <c r="J56" s="186"/>
      <c r="K56" s="186"/>
      <c r="L56" s="186"/>
      <c r="M56" s="186"/>
      <c r="N56" s="210">
        <v>44.54</v>
      </c>
      <c r="O56" s="186"/>
      <c r="P56" s="186">
        <v>40.29</v>
      </c>
      <c r="Q56" s="186"/>
      <c r="R56" s="45">
        <f t="shared" si="4"/>
        <v>84.83</v>
      </c>
      <c r="S56" s="12">
        <f t="shared" si="3"/>
        <v>2</v>
      </c>
      <c r="T56" s="12"/>
    </row>
    <row r="57" spans="1:20" ht="12.75">
      <c r="A57" s="59">
        <v>53</v>
      </c>
      <c r="B57" s="59">
        <v>272</v>
      </c>
      <c r="C57" s="94" t="s">
        <v>313</v>
      </c>
      <c r="D57" s="94" t="s">
        <v>154</v>
      </c>
      <c r="E57" s="186"/>
      <c r="F57" s="184"/>
      <c r="G57" s="186"/>
      <c r="H57" s="186">
        <v>81.68</v>
      </c>
      <c r="I57" s="186"/>
      <c r="J57" s="186"/>
      <c r="K57" s="186"/>
      <c r="L57" s="186"/>
      <c r="M57" s="186"/>
      <c r="N57" s="210"/>
      <c r="O57" s="186"/>
      <c r="P57" s="186"/>
      <c r="Q57" s="186"/>
      <c r="R57" s="45">
        <f t="shared" si="4"/>
        <v>81.68</v>
      </c>
      <c r="S57" s="12">
        <f t="shared" si="3"/>
        <v>1</v>
      </c>
      <c r="T57" s="12">
        <v>1</v>
      </c>
    </row>
    <row r="58" spans="1:20" ht="12.75">
      <c r="A58" s="59">
        <v>54</v>
      </c>
      <c r="B58" s="59">
        <v>277</v>
      </c>
      <c r="C58" s="94" t="s">
        <v>319</v>
      </c>
      <c r="D58" s="94" t="s">
        <v>320</v>
      </c>
      <c r="E58" s="186"/>
      <c r="F58" s="184"/>
      <c r="G58" s="186"/>
      <c r="H58" s="186"/>
      <c r="I58" s="186">
        <v>80.63</v>
      </c>
      <c r="J58" s="186"/>
      <c r="K58" s="186"/>
      <c r="L58" s="186"/>
      <c r="M58" s="186"/>
      <c r="N58" s="210"/>
      <c r="O58" s="186"/>
      <c r="P58" s="186"/>
      <c r="Q58" s="186"/>
      <c r="R58" s="45">
        <f t="shared" si="4"/>
        <v>80.63</v>
      </c>
      <c r="S58" s="12">
        <f t="shared" si="3"/>
        <v>1</v>
      </c>
      <c r="T58" s="12"/>
    </row>
    <row r="59" spans="1:20" ht="12.75">
      <c r="A59" s="59">
        <v>55</v>
      </c>
      <c r="B59" s="59">
        <v>278</v>
      </c>
      <c r="C59" s="94" t="s">
        <v>490</v>
      </c>
      <c r="D59" s="94" t="s">
        <v>491</v>
      </c>
      <c r="E59" s="186"/>
      <c r="F59" s="184"/>
      <c r="G59" s="186"/>
      <c r="H59" s="186"/>
      <c r="I59" s="186"/>
      <c r="J59" s="186">
        <v>80.04</v>
      </c>
      <c r="K59" s="186"/>
      <c r="L59" s="186"/>
      <c r="M59" s="186"/>
      <c r="N59" s="210"/>
      <c r="O59" s="186"/>
      <c r="P59" s="186"/>
      <c r="Q59" s="186"/>
      <c r="R59" s="45">
        <f t="shared" si="4"/>
        <v>80.04</v>
      </c>
      <c r="S59" s="12">
        <f t="shared" si="3"/>
        <v>1</v>
      </c>
      <c r="T59" s="12"/>
    </row>
    <row r="60" spans="1:20" ht="12.75">
      <c r="A60" s="59">
        <v>56</v>
      </c>
      <c r="B60" s="59">
        <v>279</v>
      </c>
      <c r="C60" s="94" t="s">
        <v>219</v>
      </c>
      <c r="D60" s="232" t="s">
        <v>497</v>
      </c>
      <c r="E60" s="186"/>
      <c r="F60" s="184"/>
      <c r="G60" s="186"/>
      <c r="H60" s="186"/>
      <c r="I60" s="186"/>
      <c r="J60" s="186">
        <v>79.75</v>
      </c>
      <c r="K60" s="186"/>
      <c r="L60" s="186"/>
      <c r="M60" s="186"/>
      <c r="N60" s="210"/>
      <c r="O60" s="186"/>
      <c r="P60" s="186"/>
      <c r="Q60" s="186"/>
      <c r="R60" s="45">
        <f t="shared" si="4"/>
        <v>79.75</v>
      </c>
      <c r="S60" s="12">
        <f t="shared" si="3"/>
        <v>1</v>
      </c>
      <c r="T60" s="12"/>
    </row>
    <row r="61" spans="1:20" ht="12.75">
      <c r="A61" s="59">
        <v>57</v>
      </c>
      <c r="B61" s="59">
        <v>280</v>
      </c>
      <c r="C61" s="94" t="s">
        <v>434</v>
      </c>
      <c r="D61" s="94" t="s">
        <v>435</v>
      </c>
      <c r="E61" s="186"/>
      <c r="F61" s="184">
        <v>78.93</v>
      </c>
      <c r="G61" s="186"/>
      <c r="H61" s="186"/>
      <c r="I61" s="186"/>
      <c r="J61" s="186"/>
      <c r="K61" s="186"/>
      <c r="L61" s="186"/>
      <c r="M61" s="186"/>
      <c r="N61" s="210"/>
      <c r="O61" s="186"/>
      <c r="P61" s="186"/>
      <c r="Q61" s="186"/>
      <c r="R61" s="45">
        <f t="shared" si="4"/>
        <v>78.93</v>
      </c>
      <c r="S61" s="12">
        <f t="shared" si="3"/>
        <v>1</v>
      </c>
      <c r="T61" s="12">
        <v>1</v>
      </c>
    </row>
    <row r="62" spans="1:20" ht="12.75">
      <c r="A62" s="59">
        <v>58</v>
      </c>
      <c r="B62" s="59">
        <v>332</v>
      </c>
      <c r="C62" s="94" t="s">
        <v>473</v>
      </c>
      <c r="D62" s="94" t="s">
        <v>85</v>
      </c>
      <c r="E62" s="186"/>
      <c r="F62" s="184"/>
      <c r="G62" s="186"/>
      <c r="H62" s="186"/>
      <c r="I62" s="186">
        <v>47.92</v>
      </c>
      <c r="J62" s="186"/>
      <c r="K62" s="186"/>
      <c r="L62" s="186"/>
      <c r="M62" s="186"/>
      <c r="N62" s="210"/>
      <c r="O62" s="186"/>
      <c r="P62" s="186">
        <v>31</v>
      </c>
      <c r="Q62" s="186"/>
      <c r="R62" s="45">
        <f t="shared" si="4"/>
        <v>78.92</v>
      </c>
      <c r="S62" s="12">
        <f t="shared" si="3"/>
        <v>2</v>
      </c>
      <c r="T62" s="12"/>
    </row>
    <row r="63" spans="1:20" ht="12.75">
      <c r="A63" s="59">
        <v>59</v>
      </c>
      <c r="B63" s="59">
        <v>282</v>
      </c>
      <c r="C63" s="94" t="s">
        <v>477</v>
      </c>
      <c r="D63" s="94" t="s">
        <v>478</v>
      </c>
      <c r="E63" s="186"/>
      <c r="F63" s="184"/>
      <c r="G63" s="186"/>
      <c r="H63" s="186"/>
      <c r="I63" s="186">
        <v>78.38</v>
      </c>
      <c r="J63" s="186"/>
      <c r="K63" s="186"/>
      <c r="L63" s="186"/>
      <c r="M63" s="186"/>
      <c r="N63" s="210"/>
      <c r="O63" s="186"/>
      <c r="P63" s="186"/>
      <c r="Q63" s="186"/>
      <c r="R63" s="45">
        <f t="shared" si="4"/>
        <v>78.38</v>
      </c>
      <c r="S63" s="12">
        <f t="shared" si="3"/>
        <v>1</v>
      </c>
      <c r="T63" s="12"/>
    </row>
    <row r="64" spans="1:20" ht="12.75">
      <c r="A64" s="59">
        <v>60</v>
      </c>
      <c r="B64" s="59">
        <v>288</v>
      </c>
      <c r="C64" s="94" t="s">
        <v>218</v>
      </c>
      <c r="D64" s="94" t="s">
        <v>54</v>
      </c>
      <c r="E64" s="186"/>
      <c r="F64" s="184"/>
      <c r="G64" s="186"/>
      <c r="H64" s="186"/>
      <c r="I64" s="186"/>
      <c r="J64" s="186"/>
      <c r="K64" s="186"/>
      <c r="L64" s="186"/>
      <c r="M64" s="186"/>
      <c r="N64" s="210"/>
      <c r="O64" s="186"/>
      <c r="P64" s="186"/>
      <c r="Q64" s="186">
        <v>76.49</v>
      </c>
      <c r="R64" s="45">
        <f t="shared" si="4"/>
        <v>76.49</v>
      </c>
      <c r="S64" s="12">
        <f t="shared" si="3"/>
        <v>1</v>
      </c>
      <c r="T64" s="12"/>
    </row>
    <row r="65" spans="1:20" ht="12.75">
      <c r="A65" s="59">
        <v>61</v>
      </c>
      <c r="B65" s="59">
        <v>289</v>
      </c>
      <c r="C65" s="94" t="s">
        <v>379</v>
      </c>
      <c r="D65" s="94" t="s">
        <v>65</v>
      </c>
      <c r="E65" s="186">
        <v>75.77</v>
      </c>
      <c r="F65" s="184"/>
      <c r="G65" s="186"/>
      <c r="H65" s="186"/>
      <c r="I65" s="186"/>
      <c r="J65" s="186"/>
      <c r="K65" s="186"/>
      <c r="L65" s="186"/>
      <c r="M65" s="186"/>
      <c r="N65" s="210"/>
      <c r="O65" s="186"/>
      <c r="P65" s="186"/>
      <c r="Q65" s="186"/>
      <c r="R65" s="45">
        <f t="shared" si="4"/>
        <v>75.77</v>
      </c>
      <c r="S65" s="12">
        <f t="shared" si="3"/>
        <v>1</v>
      </c>
      <c r="T65" s="12"/>
    </row>
    <row r="66" spans="1:20" ht="12.75">
      <c r="A66" s="59">
        <v>62</v>
      </c>
      <c r="B66" s="59">
        <v>290</v>
      </c>
      <c r="C66" s="94" t="s">
        <v>441</v>
      </c>
      <c r="D66" s="94" t="s">
        <v>442</v>
      </c>
      <c r="E66" s="186"/>
      <c r="F66" s="184">
        <v>75.65</v>
      </c>
      <c r="G66" s="186"/>
      <c r="H66" s="186"/>
      <c r="I66" s="186"/>
      <c r="J66" s="186"/>
      <c r="K66" s="186"/>
      <c r="L66" s="186"/>
      <c r="M66" s="186"/>
      <c r="N66" s="210"/>
      <c r="O66" s="186"/>
      <c r="P66" s="186"/>
      <c r="Q66" s="186"/>
      <c r="R66" s="45">
        <f t="shared" si="4"/>
        <v>75.65</v>
      </c>
      <c r="S66" s="12">
        <f t="shared" si="3"/>
        <v>1</v>
      </c>
      <c r="T66" s="12">
        <v>1</v>
      </c>
    </row>
    <row r="67" spans="1:20" ht="12.75">
      <c r="A67" s="59">
        <v>63</v>
      </c>
      <c r="B67" s="59">
        <v>291</v>
      </c>
      <c r="C67" s="94" t="s">
        <v>382</v>
      </c>
      <c r="D67" s="94" t="s">
        <v>37</v>
      </c>
      <c r="E67" s="186">
        <v>75.51</v>
      </c>
      <c r="F67" s="184"/>
      <c r="G67" s="186"/>
      <c r="H67" s="186"/>
      <c r="I67" s="186"/>
      <c r="J67" s="186"/>
      <c r="K67" s="186"/>
      <c r="L67" s="186"/>
      <c r="M67" s="186"/>
      <c r="N67" s="210"/>
      <c r="O67" s="186"/>
      <c r="P67" s="186"/>
      <c r="Q67" s="186"/>
      <c r="R67" s="45">
        <f t="shared" si="4"/>
        <v>75.51</v>
      </c>
      <c r="S67" s="12">
        <f t="shared" si="3"/>
        <v>1</v>
      </c>
      <c r="T67" s="12"/>
    </row>
    <row r="68" spans="1:20" ht="12.75">
      <c r="A68" s="59">
        <v>64</v>
      </c>
      <c r="B68" s="59">
        <v>292</v>
      </c>
      <c r="C68" s="94" t="s">
        <v>494</v>
      </c>
      <c r="D68" s="94" t="s">
        <v>495</v>
      </c>
      <c r="E68" s="186"/>
      <c r="F68" s="184"/>
      <c r="G68" s="186"/>
      <c r="H68" s="186"/>
      <c r="I68" s="186"/>
      <c r="J68" s="186">
        <v>75.37</v>
      </c>
      <c r="K68" s="186"/>
      <c r="L68" s="186"/>
      <c r="M68" s="186"/>
      <c r="N68" s="210"/>
      <c r="O68" s="186"/>
      <c r="P68" s="186"/>
      <c r="Q68" s="186"/>
      <c r="R68" s="45">
        <f t="shared" si="4"/>
        <v>75.37</v>
      </c>
      <c r="S68" s="12">
        <f t="shared" si="3"/>
        <v>1</v>
      </c>
      <c r="T68" s="12"/>
    </row>
    <row r="69" spans="1:20" ht="12.75">
      <c r="A69" s="59">
        <v>65</v>
      </c>
      <c r="B69" s="59">
        <v>296</v>
      </c>
      <c r="C69" s="94" t="s">
        <v>338</v>
      </c>
      <c r="D69" s="94" t="s">
        <v>120</v>
      </c>
      <c r="E69" s="186"/>
      <c r="F69" s="184"/>
      <c r="G69" s="186"/>
      <c r="H69" s="186"/>
      <c r="I69" s="186"/>
      <c r="J69" s="186">
        <v>72.07</v>
      </c>
      <c r="K69" s="186"/>
      <c r="L69" s="186"/>
      <c r="M69" s="186"/>
      <c r="N69" s="210"/>
      <c r="O69" s="186"/>
      <c r="P69" s="186"/>
      <c r="Q69" s="186"/>
      <c r="R69" s="45">
        <f t="shared" si="4"/>
        <v>72.07</v>
      </c>
      <c r="S69" s="12">
        <f aca="true" t="shared" si="5" ref="S69:S94">COUNTA(E69:Q69)</f>
        <v>1</v>
      </c>
      <c r="T69" s="12"/>
    </row>
    <row r="70" spans="1:20" ht="12.75">
      <c r="A70" s="59">
        <v>66</v>
      </c>
      <c r="B70" s="59">
        <v>297</v>
      </c>
      <c r="C70" s="94" t="s">
        <v>137</v>
      </c>
      <c r="D70" s="94" t="s">
        <v>422</v>
      </c>
      <c r="E70" s="186"/>
      <c r="F70" s="184">
        <v>34.8</v>
      </c>
      <c r="G70" s="186"/>
      <c r="H70" s="186"/>
      <c r="I70" s="186">
        <v>36.92</v>
      </c>
      <c r="J70" s="186"/>
      <c r="K70" s="186"/>
      <c r="L70" s="186"/>
      <c r="M70" s="186"/>
      <c r="N70" s="210"/>
      <c r="O70" s="186"/>
      <c r="P70" s="186"/>
      <c r="Q70" s="186"/>
      <c r="R70" s="45">
        <f t="shared" si="4"/>
        <v>71.72</v>
      </c>
      <c r="S70" s="12">
        <f t="shared" si="5"/>
        <v>2</v>
      </c>
      <c r="T70" s="12"/>
    </row>
    <row r="71" spans="1:20" ht="12.75">
      <c r="A71" s="59">
        <v>67</v>
      </c>
      <c r="B71" s="59">
        <v>298</v>
      </c>
      <c r="C71" s="94" t="s">
        <v>515</v>
      </c>
      <c r="D71" s="94" t="s">
        <v>516</v>
      </c>
      <c r="E71" s="186"/>
      <c r="F71" s="184"/>
      <c r="G71" s="186"/>
      <c r="H71" s="186"/>
      <c r="I71" s="186"/>
      <c r="J71" s="186"/>
      <c r="K71" s="186">
        <v>71.67</v>
      </c>
      <c r="L71" s="186"/>
      <c r="M71" s="186"/>
      <c r="N71" s="210"/>
      <c r="O71" s="186"/>
      <c r="P71" s="186"/>
      <c r="Q71" s="186"/>
      <c r="R71" s="45">
        <f t="shared" si="4"/>
        <v>71.67</v>
      </c>
      <c r="S71" s="12">
        <f t="shared" si="5"/>
        <v>1</v>
      </c>
      <c r="T71" s="12"/>
    </row>
    <row r="72" spans="1:20" ht="12.75">
      <c r="A72" s="59">
        <v>68</v>
      </c>
      <c r="B72" s="59">
        <v>299</v>
      </c>
      <c r="C72" s="94" t="s">
        <v>103</v>
      </c>
      <c r="D72" s="94" t="s">
        <v>104</v>
      </c>
      <c r="E72" s="186"/>
      <c r="F72" s="184"/>
      <c r="G72" s="186"/>
      <c r="H72" s="186"/>
      <c r="I72" s="186"/>
      <c r="J72" s="186">
        <v>71.31</v>
      </c>
      <c r="K72" s="186"/>
      <c r="L72" s="186"/>
      <c r="M72" s="186"/>
      <c r="N72" s="210"/>
      <c r="O72" s="186"/>
      <c r="P72" s="186"/>
      <c r="Q72" s="186"/>
      <c r="R72" s="45">
        <f t="shared" si="4"/>
        <v>71.31</v>
      </c>
      <c r="S72" s="12">
        <f t="shared" si="5"/>
        <v>1</v>
      </c>
      <c r="T72" s="12"/>
    </row>
    <row r="73" spans="1:20" ht="12.75">
      <c r="A73" s="59">
        <v>69</v>
      </c>
      <c r="B73" s="59">
        <v>300</v>
      </c>
      <c r="C73" s="94" t="s">
        <v>240</v>
      </c>
      <c r="D73" s="94" t="s">
        <v>33</v>
      </c>
      <c r="E73" s="186"/>
      <c r="F73" s="184"/>
      <c r="G73" s="186"/>
      <c r="H73" s="186"/>
      <c r="I73" s="186"/>
      <c r="J73" s="186"/>
      <c r="K73" s="186"/>
      <c r="L73" s="186"/>
      <c r="M73" s="186"/>
      <c r="N73" s="210"/>
      <c r="O73" s="186"/>
      <c r="P73" s="186"/>
      <c r="Q73" s="186">
        <v>70.34</v>
      </c>
      <c r="R73" s="45">
        <f t="shared" si="4"/>
        <v>70.34</v>
      </c>
      <c r="S73" s="12">
        <f t="shared" si="5"/>
        <v>1</v>
      </c>
      <c r="T73" s="12"/>
    </row>
    <row r="74" spans="1:20" ht="12.75">
      <c r="A74" s="59">
        <v>70</v>
      </c>
      <c r="B74" s="59">
        <v>308</v>
      </c>
      <c r="C74" s="94" t="s">
        <v>338</v>
      </c>
      <c r="D74" s="94" t="s">
        <v>37</v>
      </c>
      <c r="E74" s="186"/>
      <c r="F74" s="184"/>
      <c r="G74" s="186"/>
      <c r="H74" s="186"/>
      <c r="I74" s="186"/>
      <c r="J74" s="186">
        <v>65.77</v>
      </c>
      <c r="K74" s="186"/>
      <c r="L74" s="186"/>
      <c r="M74" s="186"/>
      <c r="N74" s="210"/>
      <c r="O74" s="186"/>
      <c r="P74" s="186"/>
      <c r="Q74" s="186"/>
      <c r="R74" s="45">
        <f t="shared" si="4"/>
        <v>65.77</v>
      </c>
      <c r="S74" s="12">
        <f t="shared" si="5"/>
        <v>1</v>
      </c>
      <c r="T74" s="12"/>
    </row>
    <row r="75" spans="1:20" ht="12.75">
      <c r="A75" s="59">
        <v>71</v>
      </c>
      <c r="B75" s="59">
        <v>309</v>
      </c>
      <c r="C75" s="94" t="s">
        <v>601</v>
      </c>
      <c r="D75" s="94" t="s">
        <v>320</v>
      </c>
      <c r="E75" s="186"/>
      <c r="F75" s="184"/>
      <c r="G75" s="186"/>
      <c r="H75" s="186"/>
      <c r="I75" s="186"/>
      <c r="J75" s="186"/>
      <c r="K75" s="186"/>
      <c r="L75" s="186"/>
      <c r="M75" s="186"/>
      <c r="N75" s="210"/>
      <c r="O75" s="186">
        <v>65.47</v>
      </c>
      <c r="P75" s="186"/>
      <c r="Q75" s="186"/>
      <c r="R75" s="45">
        <f t="shared" si="4"/>
        <v>65.47</v>
      </c>
      <c r="S75" s="12">
        <f t="shared" si="5"/>
        <v>1</v>
      </c>
      <c r="T75" s="12">
        <v>1</v>
      </c>
    </row>
    <row r="76" spans="1:20" ht="12.75">
      <c r="A76" s="59">
        <v>72</v>
      </c>
      <c r="B76" s="59">
        <v>311</v>
      </c>
      <c r="C76" s="94" t="s">
        <v>297</v>
      </c>
      <c r="D76" s="94" t="s">
        <v>65</v>
      </c>
      <c r="E76" s="186"/>
      <c r="F76" s="184">
        <v>64.85</v>
      </c>
      <c r="G76" s="186"/>
      <c r="H76" s="186"/>
      <c r="I76" s="186"/>
      <c r="J76" s="186"/>
      <c r="K76" s="186"/>
      <c r="L76" s="186"/>
      <c r="M76" s="186"/>
      <c r="N76" s="210"/>
      <c r="O76" s="186"/>
      <c r="P76" s="186"/>
      <c r="Q76" s="186"/>
      <c r="R76" s="45">
        <f t="shared" si="4"/>
        <v>64.85</v>
      </c>
      <c r="S76" s="12">
        <f t="shared" si="5"/>
        <v>1</v>
      </c>
      <c r="T76" s="12"/>
    </row>
    <row r="77" spans="1:20" ht="12.75">
      <c r="A77" s="59">
        <v>73</v>
      </c>
      <c r="B77" s="59">
        <v>312</v>
      </c>
      <c r="C77" s="94" t="s">
        <v>234</v>
      </c>
      <c r="D77" s="94" t="s">
        <v>302</v>
      </c>
      <c r="E77" s="186"/>
      <c r="F77" s="184">
        <v>64.85</v>
      </c>
      <c r="G77" s="186"/>
      <c r="H77" s="186"/>
      <c r="I77" s="186"/>
      <c r="J77" s="186"/>
      <c r="K77" s="186"/>
      <c r="L77" s="186"/>
      <c r="M77" s="186"/>
      <c r="N77" s="210"/>
      <c r="O77" s="186"/>
      <c r="P77" s="186"/>
      <c r="Q77" s="186"/>
      <c r="R77" s="45">
        <f aca="true" t="shared" si="6" ref="R77:R108">E77+F77+G77+H77+I77+J77+K77+L77+M77+N77+O77+P77+Q77</f>
        <v>64.85</v>
      </c>
      <c r="S77" s="12">
        <f t="shared" si="5"/>
        <v>1</v>
      </c>
      <c r="T77" s="12"/>
    </row>
    <row r="78" spans="1:20" ht="12.75">
      <c r="A78" s="59">
        <v>74</v>
      </c>
      <c r="B78" s="59">
        <v>313</v>
      </c>
      <c r="C78" s="94" t="s">
        <v>443</v>
      </c>
      <c r="D78" s="94" t="s">
        <v>74</v>
      </c>
      <c r="E78" s="186"/>
      <c r="F78" s="184">
        <v>64.85</v>
      </c>
      <c r="G78" s="186"/>
      <c r="H78" s="186"/>
      <c r="I78" s="186"/>
      <c r="J78" s="186"/>
      <c r="K78" s="186"/>
      <c r="L78" s="186"/>
      <c r="M78" s="186"/>
      <c r="N78" s="210"/>
      <c r="O78" s="186"/>
      <c r="P78" s="186"/>
      <c r="Q78" s="186"/>
      <c r="R78" s="45">
        <f t="shared" si="6"/>
        <v>64.85</v>
      </c>
      <c r="S78" s="12">
        <f t="shared" si="5"/>
        <v>1</v>
      </c>
      <c r="T78" s="12"/>
    </row>
    <row r="79" spans="1:20" ht="12.75">
      <c r="A79" s="59">
        <v>75</v>
      </c>
      <c r="B79" s="59">
        <v>315</v>
      </c>
      <c r="C79" s="94" t="s">
        <v>436</v>
      </c>
      <c r="D79" s="94" t="s">
        <v>104</v>
      </c>
      <c r="E79" s="186"/>
      <c r="F79" s="184">
        <v>63.91</v>
      </c>
      <c r="G79" s="186"/>
      <c r="H79" s="186"/>
      <c r="I79" s="186"/>
      <c r="J79" s="186"/>
      <c r="K79" s="186"/>
      <c r="L79" s="186"/>
      <c r="M79" s="186"/>
      <c r="N79" s="210"/>
      <c r="O79" s="186"/>
      <c r="P79" s="186"/>
      <c r="Q79" s="186"/>
      <c r="R79" s="45">
        <f t="shared" si="6"/>
        <v>63.91</v>
      </c>
      <c r="S79" s="12">
        <f t="shared" si="5"/>
        <v>1</v>
      </c>
      <c r="T79" s="12"/>
    </row>
    <row r="80" spans="1:20" ht="12.75">
      <c r="A80" s="59">
        <v>76</v>
      </c>
      <c r="B80" s="59"/>
      <c r="C80" s="94" t="s">
        <v>247</v>
      </c>
      <c r="D80" s="94" t="s">
        <v>417</v>
      </c>
      <c r="E80" s="186"/>
      <c r="F80" s="184"/>
      <c r="G80" s="186"/>
      <c r="H80" s="186"/>
      <c r="I80" s="186"/>
      <c r="J80" s="186"/>
      <c r="K80" s="186"/>
      <c r="L80" s="186"/>
      <c r="M80" s="186"/>
      <c r="N80" s="210"/>
      <c r="O80" s="186"/>
      <c r="P80" s="186">
        <v>62.43</v>
      </c>
      <c r="Q80" s="186"/>
      <c r="R80" s="45">
        <f t="shared" si="6"/>
        <v>62.43</v>
      </c>
      <c r="S80" s="12">
        <f t="shared" si="5"/>
        <v>1</v>
      </c>
      <c r="T80" s="12"/>
    </row>
    <row r="81" spans="1:20" ht="12.75">
      <c r="A81" s="59">
        <v>77</v>
      </c>
      <c r="B81" s="59">
        <v>316</v>
      </c>
      <c r="C81" s="94" t="s">
        <v>406</v>
      </c>
      <c r="D81" s="94" t="s">
        <v>407</v>
      </c>
      <c r="E81" s="186"/>
      <c r="F81" s="184"/>
      <c r="G81" s="186"/>
      <c r="H81" s="186"/>
      <c r="I81" s="186"/>
      <c r="J81" s="186"/>
      <c r="K81" s="186"/>
      <c r="L81" s="186"/>
      <c r="M81" s="186"/>
      <c r="N81" s="210"/>
      <c r="O81" s="186"/>
      <c r="P81" s="186"/>
      <c r="Q81" s="186">
        <v>62.17</v>
      </c>
      <c r="R81" s="45">
        <f t="shared" si="6"/>
        <v>62.17</v>
      </c>
      <c r="S81" s="12">
        <f t="shared" si="5"/>
        <v>1</v>
      </c>
      <c r="T81" s="12"/>
    </row>
    <row r="82" spans="1:20" ht="12.75">
      <c r="A82" s="59">
        <v>78</v>
      </c>
      <c r="B82" s="59">
        <v>325</v>
      </c>
      <c r="C82" s="94" t="s">
        <v>432</v>
      </c>
      <c r="D82" s="94" t="s">
        <v>431</v>
      </c>
      <c r="E82" s="186"/>
      <c r="F82" s="184">
        <v>56.4</v>
      </c>
      <c r="G82" s="186"/>
      <c r="H82" s="186"/>
      <c r="I82" s="186"/>
      <c r="J82" s="186"/>
      <c r="K82" s="186"/>
      <c r="L82" s="186"/>
      <c r="M82" s="186"/>
      <c r="N82" s="210"/>
      <c r="O82" s="186"/>
      <c r="P82" s="186"/>
      <c r="Q82" s="186"/>
      <c r="R82" s="45">
        <f t="shared" si="6"/>
        <v>56.4</v>
      </c>
      <c r="S82" s="12">
        <f t="shared" si="5"/>
        <v>1</v>
      </c>
      <c r="T82" s="12"/>
    </row>
    <row r="83" spans="1:20" ht="12.75">
      <c r="A83" s="59">
        <v>79</v>
      </c>
      <c r="B83" s="59">
        <v>326</v>
      </c>
      <c r="C83" s="94" t="s">
        <v>172</v>
      </c>
      <c r="D83" s="94" t="s">
        <v>302</v>
      </c>
      <c r="E83" s="186"/>
      <c r="F83" s="184"/>
      <c r="G83" s="186"/>
      <c r="H83" s="186"/>
      <c r="I83" s="186"/>
      <c r="J83" s="186"/>
      <c r="K83" s="186"/>
      <c r="L83" s="186"/>
      <c r="M83" s="186"/>
      <c r="N83" s="210"/>
      <c r="O83" s="186"/>
      <c r="P83" s="186"/>
      <c r="Q83" s="186">
        <v>55.9</v>
      </c>
      <c r="R83" s="45">
        <f t="shared" si="6"/>
        <v>55.9</v>
      </c>
      <c r="S83" s="12">
        <f t="shared" si="5"/>
        <v>1</v>
      </c>
      <c r="T83" s="12"/>
    </row>
    <row r="84" spans="1:20" ht="12.75">
      <c r="A84" s="59">
        <v>80</v>
      </c>
      <c r="B84" s="59">
        <v>327</v>
      </c>
      <c r="C84" s="94" t="s">
        <v>415</v>
      </c>
      <c r="D84" s="94" t="s">
        <v>300</v>
      </c>
      <c r="E84" s="186"/>
      <c r="F84" s="184">
        <v>54.52</v>
      </c>
      <c r="G84" s="186"/>
      <c r="H84" s="186"/>
      <c r="I84" s="186"/>
      <c r="J84" s="186"/>
      <c r="K84" s="186"/>
      <c r="L84" s="186"/>
      <c r="M84" s="186"/>
      <c r="N84" s="210"/>
      <c r="O84" s="186"/>
      <c r="P84" s="186"/>
      <c r="Q84" s="186"/>
      <c r="R84" s="45">
        <f t="shared" si="6"/>
        <v>54.52</v>
      </c>
      <c r="S84" s="12">
        <f t="shared" si="5"/>
        <v>1</v>
      </c>
      <c r="T84" s="12"/>
    </row>
    <row r="85" spans="1:20" ht="12.75">
      <c r="A85" s="59">
        <v>81</v>
      </c>
      <c r="B85" s="59">
        <v>328</v>
      </c>
      <c r="C85" s="94" t="s">
        <v>409</v>
      </c>
      <c r="D85" s="94" t="s">
        <v>65</v>
      </c>
      <c r="E85" s="186"/>
      <c r="F85" s="184">
        <v>52.64</v>
      </c>
      <c r="G85" s="186"/>
      <c r="H85" s="186"/>
      <c r="I85" s="186"/>
      <c r="J85" s="186"/>
      <c r="K85" s="186"/>
      <c r="L85" s="186"/>
      <c r="M85" s="186"/>
      <c r="N85" s="210"/>
      <c r="O85" s="186"/>
      <c r="P85" s="186"/>
      <c r="Q85" s="186"/>
      <c r="R85" s="45">
        <f t="shared" si="6"/>
        <v>52.64</v>
      </c>
      <c r="S85" s="12">
        <f t="shared" si="5"/>
        <v>1</v>
      </c>
      <c r="T85" s="12"/>
    </row>
    <row r="86" spans="1:20" ht="12.75">
      <c r="A86" s="59">
        <v>82</v>
      </c>
      <c r="B86" s="59">
        <v>329</v>
      </c>
      <c r="C86" s="94" t="s">
        <v>218</v>
      </c>
      <c r="D86" s="94" t="s">
        <v>29</v>
      </c>
      <c r="E86" s="186"/>
      <c r="F86" s="184">
        <v>51.23</v>
      </c>
      <c r="G86" s="186"/>
      <c r="H86" s="186"/>
      <c r="I86" s="186"/>
      <c r="J86" s="186"/>
      <c r="K86" s="186"/>
      <c r="L86" s="186"/>
      <c r="M86" s="186"/>
      <c r="N86" s="210"/>
      <c r="O86" s="186"/>
      <c r="P86" s="186"/>
      <c r="Q86" s="186"/>
      <c r="R86" s="45">
        <f t="shared" si="6"/>
        <v>51.23</v>
      </c>
      <c r="S86" s="12">
        <f t="shared" si="5"/>
        <v>1</v>
      </c>
      <c r="T86" s="12"/>
    </row>
    <row r="87" spans="1:20" ht="12.75">
      <c r="A87" s="59">
        <v>83</v>
      </c>
      <c r="B87" s="59"/>
      <c r="C87" s="94" t="s">
        <v>318</v>
      </c>
      <c r="D87" s="94" t="s">
        <v>65</v>
      </c>
      <c r="E87" s="186"/>
      <c r="F87" s="184"/>
      <c r="G87" s="186"/>
      <c r="H87" s="186"/>
      <c r="I87" s="186"/>
      <c r="J87" s="186"/>
      <c r="K87" s="186"/>
      <c r="L87" s="186"/>
      <c r="M87" s="186"/>
      <c r="N87" s="210"/>
      <c r="O87" s="186"/>
      <c r="P87" s="186">
        <v>51</v>
      </c>
      <c r="Q87" s="186"/>
      <c r="R87" s="45">
        <f t="shared" si="6"/>
        <v>51</v>
      </c>
      <c r="S87" s="12">
        <f t="shared" si="5"/>
        <v>1</v>
      </c>
      <c r="T87" s="12"/>
    </row>
    <row r="88" spans="1:20" ht="12.75">
      <c r="A88" s="59">
        <v>84</v>
      </c>
      <c r="B88" s="59">
        <v>331</v>
      </c>
      <c r="C88" s="94" t="s">
        <v>414</v>
      </c>
      <c r="D88" s="94" t="s">
        <v>417</v>
      </c>
      <c r="E88" s="186"/>
      <c r="F88" s="184">
        <v>49.83</v>
      </c>
      <c r="G88" s="186"/>
      <c r="H88" s="186"/>
      <c r="I88" s="186"/>
      <c r="J88" s="186"/>
      <c r="K88" s="186"/>
      <c r="L88" s="186"/>
      <c r="M88" s="186"/>
      <c r="N88" s="210"/>
      <c r="O88" s="186"/>
      <c r="P88" s="186"/>
      <c r="Q88" s="186"/>
      <c r="R88" s="45">
        <f t="shared" si="6"/>
        <v>49.83</v>
      </c>
      <c r="S88" s="12">
        <f t="shared" si="5"/>
        <v>1</v>
      </c>
      <c r="T88" s="12"/>
    </row>
    <row r="89" spans="1:20" ht="12.75">
      <c r="A89" s="59">
        <v>85</v>
      </c>
      <c r="B89" s="59">
        <v>335</v>
      </c>
      <c r="C89" s="94" t="s">
        <v>414</v>
      </c>
      <c r="D89" s="94" t="s">
        <v>69</v>
      </c>
      <c r="E89" s="186"/>
      <c r="F89" s="184">
        <v>40.91</v>
      </c>
      <c r="G89" s="186"/>
      <c r="H89" s="186"/>
      <c r="I89" s="186"/>
      <c r="J89" s="186"/>
      <c r="K89" s="186"/>
      <c r="L89" s="186"/>
      <c r="M89" s="186"/>
      <c r="N89" s="210"/>
      <c r="O89" s="186"/>
      <c r="P89" s="186"/>
      <c r="Q89" s="186"/>
      <c r="R89" s="45">
        <f t="shared" si="6"/>
        <v>40.91</v>
      </c>
      <c r="S89" s="12">
        <f t="shared" si="5"/>
        <v>1</v>
      </c>
      <c r="T89" s="12"/>
    </row>
    <row r="90" spans="1:20" ht="12.75">
      <c r="A90" s="59">
        <v>86</v>
      </c>
      <c r="B90" s="59">
        <v>336</v>
      </c>
      <c r="C90" s="94" t="s">
        <v>428</v>
      </c>
      <c r="D90" s="94" t="s">
        <v>85</v>
      </c>
      <c r="E90" s="186"/>
      <c r="F90" s="184"/>
      <c r="G90" s="186"/>
      <c r="H90" s="186"/>
      <c r="I90" s="186"/>
      <c r="J90" s="186"/>
      <c r="K90" s="186"/>
      <c r="L90" s="186"/>
      <c r="M90" s="186"/>
      <c r="N90" s="210"/>
      <c r="O90" s="186"/>
      <c r="P90" s="186"/>
      <c r="Q90" s="186">
        <v>39.75</v>
      </c>
      <c r="R90" s="45">
        <f t="shared" si="6"/>
        <v>39.75</v>
      </c>
      <c r="S90" s="12">
        <f t="shared" si="5"/>
        <v>1</v>
      </c>
      <c r="T90" s="12"/>
    </row>
    <row r="91" spans="1:20" ht="12.75">
      <c r="A91" s="59">
        <v>87</v>
      </c>
      <c r="B91" s="59">
        <v>338</v>
      </c>
      <c r="C91" s="94" t="s">
        <v>565</v>
      </c>
      <c r="D91" s="94" t="s">
        <v>566</v>
      </c>
      <c r="E91" s="186"/>
      <c r="F91" s="184"/>
      <c r="G91" s="186"/>
      <c r="H91" s="186"/>
      <c r="I91" s="186"/>
      <c r="J91" s="186"/>
      <c r="K91" s="186"/>
      <c r="L91" s="186"/>
      <c r="M91" s="186"/>
      <c r="N91" s="210">
        <v>39.07</v>
      </c>
      <c r="O91" s="186"/>
      <c r="P91" s="186"/>
      <c r="Q91" s="186"/>
      <c r="R91" s="45">
        <f t="shared" si="6"/>
        <v>39.07</v>
      </c>
      <c r="S91" s="12">
        <f t="shared" si="5"/>
        <v>1</v>
      </c>
      <c r="T91" s="12"/>
    </row>
    <row r="92" spans="1:20" ht="12.75">
      <c r="A92" s="59">
        <v>88</v>
      </c>
      <c r="B92" s="59">
        <v>339</v>
      </c>
      <c r="C92" s="94" t="s">
        <v>314</v>
      </c>
      <c r="D92" s="94" t="s">
        <v>433</v>
      </c>
      <c r="E92" s="186"/>
      <c r="F92" s="184">
        <v>29.64</v>
      </c>
      <c r="G92" s="186"/>
      <c r="H92" s="186"/>
      <c r="I92" s="186"/>
      <c r="J92" s="186"/>
      <c r="K92" s="186"/>
      <c r="L92" s="186"/>
      <c r="M92" s="186"/>
      <c r="N92" s="210"/>
      <c r="O92" s="186"/>
      <c r="P92" s="186"/>
      <c r="Q92" s="186"/>
      <c r="R92" s="45">
        <f t="shared" si="6"/>
        <v>29.64</v>
      </c>
      <c r="S92" s="12">
        <f t="shared" si="5"/>
        <v>1</v>
      </c>
      <c r="T92" s="12"/>
    </row>
    <row r="93" spans="1:20" ht="12.75">
      <c r="A93" s="59">
        <v>89</v>
      </c>
      <c r="B93" s="59">
        <v>341</v>
      </c>
      <c r="C93" s="94" t="s">
        <v>463</v>
      </c>
      <c r="D93" s="94" t="s">
        <v>85</v>
      </c>
      <c r="E93" s="186"/>
      <c r="F93" s="184"/>
      <c r="G93" s="186"/>
      <c r="H93" s="186">
        <v>0</v>
      </c>
      <c r="I93" s="186"/>
      <c r="J93" s="186"/>
      <c r="K93" s="186"/>
      <c r="L93" s="186"/>
      <c r="M93" s="186"/>
      <c r="N93" s="210"/>
      <c r="O93" s="186"/>
      <c r="P93" s="186">
        <v>19.57</v>
      </c>
      <c r="Q93" s="186"/>
      <c r="R93" s="45">
        <f t="shared" si="6"/>
        <v>19.57</v>
      </c>
      <c r="S93" s="12">
        <f t="shared" si="5"/>
        <v>2</v>
      </c>
      <c r="T93" s="12"/>
    </row>
    <row r="94" spans="1:20" ht="12.75">
      <c r="A94" s="59">
        <v>90</v>
      </c>
      <c r="B94" s="59"/>
      <c r="C94" s="94" t="s">
        <v>559</v>
      </c>
      <c r="D94" s="94" t="s">
        <v>120</v>
      </c>
      <c r="E94" s="186"/>
      <c r="F94" s="184"/>
      <c r="G94" s="186"/>
      <c r="H94" s="186"/>
      <c r="I94" s="186"/>
      <c r="J94" s="186"/>
      <c r="K94" s="186"/>
      <c r="L94" s="186"/>
      <c r="M94" s="186"/>
      <c r="N94" s="210"/>
      <c r="O94" s="186"/>
      <c r="P94" s="186">
        <v>15.29</v>
      </c>
      <c r="Q94" s="186"/>
      <c r="R94" s="45">
        <f t="shared" si="6"/>
        <v>15.29</v>
      </c>
      <c r="S94" s="12">
        <f t="shared" si="5"/>
        <v>1</v>
      </c>
      <c r="T94" s="12"/>
    </row>
  </sheetData>
  <mergeCells count="5">
    <mergeCell ref="A1:T1"/>
    <mergeCell ref="S2:S4"/>
    <mergeCell ref="T2:T4"/>
    <mergeCell ref="A3:D4"/>
    <mergeCell ref="R2:R4"/>
  </mergeCells>
  <printOptions horizontalCentered="1"/>
  <pageMargins left="0.4330708661417323" right="0.4330708661417323" top="0.5118110236220472" bottom="0.7086614173228347" header="0.5118110236220472" footer="0.5118110236220472"/>
  <pageSetup horizontalDpi="600" verticalDpi="600" orientation="portrait" paperSize="9" r:id="rId1"/>
  <headerFooter alignWithMargins="0">
    <oddFooter>&amp;L&amp;"Arial CE,Tučné"&amp;8http://zrliga.zrnet.cz&amp;C&amp;"Arial CE,Tučné"&amp;8 5. ročník LIGY MISTRŮ&amp;R&amp;"Arial CE,Tučné"&amp;8&amp;D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4"/>
  <sheetViews>
    <sheetView workbookViewId="0" topLeftCell="A1">
      <selection activeCell="A1" sqref="A1:G1"/>
    </sheetView>
  </sheetViews>
  <sheetFormatPr defaultColWidth="9.00390625" defaultRowHeight="12.75"/>
  <cols>
    <col min="1" max="1" width="3.625" style="0" bestFit="1" customWidth="1"/>
    <col min="2" max="2" width="15.125" style="0" bestFit="1" customWidth="1"/>
    <col min="3" max="3" width="10.75390625" style="0" bestFit="1" customWidth="1"/>
    <col min="4" max="4" width="8.875" style="0" customWidth="1"/>
    <col min="5" max="5" width="7.375" style="0" bestFit="1" customWidth="1"/>
    <col min="6" max="6" width="9.75390625" style="0" customWidth="1"/>
    <col min="7" max="7" width="6.75390625" style="0" bestFit="1" customWidth="1"/>
  </cols>
  <sheetData>
    <row r="1" spans="1:7" ht="27">
      <c r="A1" s="327" t="s">
        <v>142</v>
      </c>
      <c r="B1" s="327"/>
      <c r="C1" s="327"/>
      <c r="D1" s="327"/>
      <c r="E1" s="327"/>
      <c r="F1" s="327"/>
      <c r="G1" s="327"/>
    </row>
    <row r="3" spans="1:5" ht="12.75">
      <c r="A3" s="329"/>
      <c r="B3" s="329"/>
      <c r="C3" s="1"/>
      <c r="E3" s="3" t="s">
        <v>31</v>
      </c>
    </row>
    <row r="4" spans="1:5" ht="12.75">
      <c r="A4" s="328" t="s">
        <v>0</v>
      </c>
      <c r="B4" s="328"/>
      <c r="C4" s="23">
        <v>38382</v>
      </c>
      <c r="E4" s="3">
        <v>15</v>
      </c>
    </row>
    <row r="5" spans="1:3" ht="12.75">
      <c r="A5" s="328" t="s">
        <v>1</v>
      </c>
      <c r="B5" s="328"/>
      <c r="C5" s="177">
        <v>38382</v>
      </c>
    </row>
    <row r="6" spans="1:7" ht="12.75">
      <c r="A6" s="328" t="s">
        <v>2</v>
      </c>
      <c r="B6" s="328"/>
      <c r="C6" s="330" t="s">
        <v>401</v>
      </c>
      <c r="D6" s="330"/>
      <c r="E6" s="330"/>
      <c r="F6" s="330"/>
      <c r="G6" s="330"/>
    </row>
    <row r="7" spans="1:3" ht="13.5" thickBot="1">
      <c r="A7" s="328" t="s">
        <v>3</v>
      </c>
      <c r="B7" s="328"/>
      <c r="C7" s="8">
        <f>COUNTA(B9:B128)</f>
        <v>119</v>
      </c>
    </row>
    <row r="8" spans="1:8" ht="13.5" thickBot="1">
      <c r="A8" s="54" t="s">
        <v>4</v>
      </c>
      <c r="B8" s="54" t="s">
        <v>6</v>
      </c>
      <c r="C8" s="54" t="s">
        <v>5</v>
      </c>
      <c r="D8" s="55" t="s">
        <v>71</v>
      </c>
      <c r="E8" s="56" t="s">
        <v>11</v>
      </c>
      <c r="F8" s="57" t="s">
        <v>70</v>
      </c>
      <c r="G8" s="54" t="s">
        <v>139</v>
      </c>
      <c r="H8" s="54" t="s">
        <v>402</v>
      </c>
    </row>
    <row r="9" spans="1:8" ht="12.75">
      <c r="A9" s="31">
        <v>1</v>
      </c>
      <c r="B9" s="178" t="s">
        <v>176</v>
      </c>
      <c r="C9" s="178" t="s">
        <v>10</v>
      </c>
      <c r="D9" s="113">
        <v>0.013433217592592592</v>
      </c>
      <c r="E9" s="50">
        <v>100</v>
      </c>
      <c r="F9" s="42">
        <f aca="true" t="shared" si="0" ref="F9:F40">E9+E$4</f>
        <v>115</v>
      </c>
      <c r="G9" s="41"/>
      <c r="H9" s="215">
        <f aca="true" t="shared" si="1" ref="H9:H40">D9/6</f>
        <v>0.002238869598765432</v>
      </c>
    </row>
    <row r="10" spans="1:8" ht="12.75">
      <c r="A10" s="31">
        <v>2</v>
      </c>
      <c r="B10" s="93" t="s">
        <v>216</v>
      </c>
      <c r="C10" s="93" t="s">
        <v>17</v>
      </c>
      <c r="D10" s="62">
        <v>0.01344398148148148</v>
      </c>
      <c r="E10" s="48">
        <f aca="true" t="shared" si="2" ref="E10:E41">(D$9/D10)*100</f>
        <v>99.91993525947863</v>
      </c>
      <c r="F10" s="21">
        <f t="shared" si="0"/>
        <v>114.91993525947863</v>
      </c>
      <c r="G10" s="20">
        <f aca="true" t="shared" si="3" ref="G10:G41">D10-D$9</f>
        <v>1.0763888888888282E-05</v>
      </c>
      <c r="H10" s="214">
        <f t="shared" si="1"/>
        <v>0.0022406635802469134</v>
      </c>
    </row>
    <row r="11" spans="1:8" ht="12.75">
      <c r="A11" s="31">
        <v>3</v>
      </c>
      <c r="B11" s="93" t="s">
        <v>394</v>
      </c>
      <c r="C11" s="93" t="s">
        <v>10</v>
      </c>
      <c r="D11" s="62">
        <v>0.013486111111111114</v>
      </c>
      <c r="E11" s="48">
        <f t="shared" si="2"/>
        <v>99.60779265362167</v>
      </c>
      <c r="F11" s="21">
        <f t="shared" si="0"/>
        <v>114.60779265362167</v>
      </c>
      <c r="G11" s="20">
        <f t="shared" si="3"/>
        <v>5.289351851852156E-05</v>
      </c>
      <c r="H11" s="214">
        <f t="shared" si="1"/>
        <v>0.0022476851851851855</v>
      </c>
    </row>
    <row r="12" spans="1:8" ht="12.75">
      <c r="A12" s="31">
        <v>4</v>
      </c>
      <c r="B12" s="93" t="s">
        <v>178</v>
      </c>
      <c r="C12" s="93" t="s">
        <v>38</v>
      </c>
      <c r="D12" s="62">
        <v>0.013488773148148149</v>
      </c>
      <c r="E12" s="48">
        <f t="shared" si="2"/>
        <v>99.58813485151403</v>
      </c>
      <c r="F12" s="21">
        <f t="shared" si="0"/>
        <v>114.58813485151403</v>
      </c>
      <c r="G12" s="20">
        <f t="shared" si="3"/>
        <v>5.5555555555556954E-05</v>
      </c>
      <c r="H12" s="214">
        <f t="shared" si="1"/>
        <v>0.0022481288580246915</v>
      </c>
    </row>
    <row r="13" spans="1:8" ht="12.75">
      <c r="A13" s="31">
        <v>5</v>
      </c>
      <c r="B13" s="93" t="s">
        <v>176</v>
      </c>
      <c r="C13" s="93" t="s">
        <v>28</v>
      </c>
      <c r="D13" s="62">
        <v>0.013889583333333335</v>
      </c>
      <c r="E13" s="48">
        <f t="shared" si="2"/>
        <v>96.71433095011915</v>
      </c>
      <c r="F13" s="21">
        <f t="shared" si="0"/>
        <v>111.71433095011915</v>
      </c>
      <c r="G13" s="20">
        <f t="shared" si="3"/>
        <v>0.0004563657407407433</v>
      </c>
      <c r="H13" s="214">
        <f t="shared" si="1"/>
        <v>0.0023149305555555558</v>
      </c>
    </row>
    <row r="14" spans="1:8" ht="12.75">
      <c r="A14" s="31">
        <v>6</v>
      </c>
      <c r="B14" s="93" t="s">
        <v>109</v>
      </c>
      <c r="C14" s="93" t="s">
        <v>17</v>
      </c>
      <c r="D14" s="62">
        <v>0.014362615740740742</v>
      </c>
      <c r="E14" s="48">
        <f t="shared" si="2"/>
        <v>93.52904676331461</v>
      </c>
      <c r="F14" s="21">
        <f t="shared" si="0"/>
        <v>108.52904676331461</v>
      </c>
      <c r="G14" s="20">
        <f t="shared" si="3"/>
        <v>0.0009293981481481497</v>
      </c>
      <c r="H14" s="214">
        <f t="shared" si="1"/>
        <v>0.002393769290123457</v>
      </c>
    </row>
    <row r="15" spans="1:8" ht="12.75">
      <c r="A15" s="31">
        <v>7</v>
      </c>
      <c r="B15" s="93" t="s">
        <v>125</v>
      </c>
      <c r="C15" s="93" t="s">
        <v>43</v>
      </c>
      <c r="D15" s="62">
        <v>0.014393518518518519</v>
      </c>
      <c r="E15" s="48">
        <f t="shared" si="2"/>
        <v>93.32824059183015</v>
      </c>
      <c r="F15" s="21">
        <f t="shared" si="0"/>
        <v>108.32824059183015</v>
      </c>
      <c r="G15" s="20">
        <f t="shared" si="3"/>
        <v>0.000960300925925927</v>
      </c>
      <c r="H15" s="214">
        <f t="shared" si="1"/>
        <v>0.00239891975308642</v>
      </c>
    </row>
    <row r="16" spans="1:8" ht="12.75">
      <c r="A16" s="31">
        <v>8</v>
      </c>
      <c r="B16" s="93" t="s">
        <v>40</v>
      </c>
      <c r="C16" s="93" t="s">
        <v>28</v>
      </c>
      <c r="D16" s="62">
        <v>0.014521064814814815</v>
      </c>
      <c r="E16" s="48">
        <f t="shared" si="2"/>
        <v>92.50848862603816</v>
      </c>
      <c r="F16" s="21">
        <f t="shared" si="0"/>
        <v>107.50848862603816</v>
      </c>
      <c r="G16" s="20">
        <f t="shared" si="3"/>
        <v>0.0010878472222222227</v>
      </c>
      <c r="H16" s="214">
        <f t="shared" si="1"/>
        <v>0.0024201774691358026</v>
      </c>
    </row>
    <row r="17" spans="1:8" ht="12.75">
      <c r="A17" s="31">
        <v>9</v>
      </c>
      <c r="B17" s="93" t="s">
        <v>286</v>
      </c>
      <c r="C17" s="93" t="s">
        <v>292</v>
      </c>
      <c r="D17" s="62">
        <v>0.014774074074074077</v>
      </c>
      <c r="E17" s="48">
        <f t="shared" si="2"/>
        <v>90.92426046628226</v>
      </c>
      <c r="F17" s="21">
        <f t="shared" si="0"/>
        <v>105.92426046628226</v>
      </c>
      <c r="G17" s="20">
        <f t="shared" si="3"/>
        <v>0.0013408564814814845</v>
      </c>
      <c r="H17" s="214">
        <f t="shared" si="1"/>
        <v>0.0024623456790123462</v>
      </c>
    </row>
    <row r="18" spans="1:8" ht="12.75">
      <c r="A18" s="31">
        <v>10</v>
      </c>
      <c r="B18" s="93" t="s">
        <v>391</v>
      </c>
      <c r="C18" s="93" t="s">
        <v>392</v>
      </c>
      <c r="D18" s="62">
        <v>0.014890625</v>
      </c>
      <c r="E18" s="48">
        <f t="shared" si="2"/>
        <v>90.21258404259453</v>
      </c>
      <c r="F18" s="21">
        <f t="shared" si="0"/>
        <v>105.21258404259453</v>
      </c>
      <c r="G18" s="20">
        <f t="shared" si="3"/>
        <v>0.0014574074074074073</v>
      </c>
      <c r="H18" s="214">
        <f t="shared" si="1"/>
        <v>0.0024817708333333332</v>
      </c>
    </row>
    <row r="19" spans="1:8" ht="12.75">
      <c r="A19" s="31">
        <v>11</v>
      </c>
      <c r="B19" s="93" t="s">
        <v>153</v>
      </c>
      <c r="C19" s="93" t="s">
        <v>105</v>
      </c>
      <c r="D19" s="62">
        <v>0.014945717592592592</v>
      </c>
      <c r="E19" s="48">
        <f t="shared" si="2"/>
        <v>89.88004429610241</v>
      </c>
      <c r="F19" s="21">
        <f t="shared" si="0"/>
        <v>104.88004429610241</v>
      </c>
      <c r="G19" s="20">
        <f t="shared" si="3"/>
        <v>0.0015125</v>
      </c>
      <c r="H19" s="214">
        <f t="shared" si="1"/>
        <v>0.002490952932098765</v>
      </c>
    </row>
    <row r="20" spans="1:8" ht="13.5" thickBot="1">
      <c r="A20" s="32">
        <v>12</v>
      </c>
      <c r="B20" s="213" t="s">
        <v>179</v>
      </c>
      <c r="C20" s="213" t="s">
        <v>120</v>
      </c>
      <c r="D20" s="114">
        <v>0.015574305555555555</v>
      </c>
      <c r="E20" s="49">
        <f t="shared" si="2"/>
        <v>86.25243382232726</v>
      </c>
      <c r="F20" s="33">
        <f t="shared" si="0"/>
        <v>101.25243382232726</v>
      </c>
      <c r="G20" s="44">
        <f t="shared" si="3"/>
        <v>0.0021410879629629627</v>
      </c>
      <c r="H20" s="216">
        <f t="shared" si="1"/>
        <v>0.0025957175925925926</v>
      </c>
    </row>
    <row r="21" spans="1:8" ht="12.75">
      <c r="A21" s="31">
        <v>13</v>
      </c>
      <c r="B21" s="164" t="s">
        <v>309</v>
      </c>
      <c r="C21" s="164" t="s">
        <v>20</v>
      </c>
      <c r="D21" s="113">
        <v>0.01564351851851852</v>
      </c>
      <c r="E21" s="50">
        <f t="shared" si="2"/>
        <v>85.87081976916248</v>
      </c>
      <c r="F21" s="42">
        <f t="shared" si="0"/>
        <v>100.87081976916248</v>
      </c>
      <c r="G21" s="41">
        <f t="shared" si="3"/>
        <v>0.0022103009259259263</v>
      </c>
      <c r="H21" s="215">
        <f t="shared" si="1"/>
        <v>0.002607253086419753</v>
      </c>
    </row>
    <row r="22" spans="1:8" ht="12.75">
      <c r="A22" s="31">
        <v>14</v>
      </c>
      <c r="B22" s="92" t="s">
        <v>160</v>
      </c>
      <c r="C22" s="92" t="s">
        <v>17</v>
      </c>
      <c r="D22" s="62">
        <v>0.015892476851851852</v>
      </c>
      <c r="E22" s="48">
        <f t="shared" si="2"/>
        <v>84.52563887816707</v>
      </c>
      <c r="F22" s="21">
        <f t="shared" si="0"/>
        <v>99.52563887816707</v>
      </c>
      <c r="G22" s="20">
        <f t="shared" si="3"/>
        <v>0.00245925925925926</v>
      </c>
      <c r="H22" s="214">
        <f t="shared" si="1"/>
        <v>0.0026487461419753087</v>
      </c>
    </row>
    <row r="23" spans="1:8" ht="12.75">
      <c r="A23" s="31">
        <v>15</v>
      </c>
      <c r="B23" s="92" t="s">
        <v>397</v>
      </c>
      <c r="C23" s="92" t="s">
        <v>398</v>
      </c>
      <c r="D23" s="62">
        <v>0.01615775462962963</v>
      </c>
      <c r="E23" s="48">
        <f t="shared" si="2"/>
        <v>83.13789818270381</v>
      </c>
      <c r="F23" s="21">
        <f t="shared" si="0"/>
        <v>98.13789818270381</v>
      </c>
      <c r="G23" s="20">
        <f t="shared" si="3"/>
        <v>0.0027245370370370375</v>
      </c>
      <c r="H23" s="214">
        <f t="shared" si="1"/>
        <v>0.0026929591049382716</v>
      </c>
    </row>
    <row r="24" spans="1:8" ht="12.75">
      <c r="A24" s="31">
        <v>16</v>
      </c>
      <c r="B24" s="92" t="s">
        <v>346</v>
      </c>
      <c r="C24" s="92" t="s">
        <v>13</v>
      </c>
      <c r="D24" s="62">
        <v>0.016530092592592593</v>
      </c>
      <c r="E24" s="48">
        <f t="shared" si="2"/>
        <v>81.26522895952948</v>
      </c>
      <c r="F24" s="21">
        <f t="shared" si="0"/>
        <v>96.26522895952948</v>
      </c>
      <c r="G24" s="20">
        <f t="shared" si="3"/>
        <v>0.0030968750000000007</v>
      </c>
      <c r="H24" s="214">
        <f t="shared" si="1"/>
        <v>0.0027550154320987656</v>
      </c>
    </row>
    <row r="25" spans="1:8" ht="12.75">
      <c r="A25" s="31">
        <v>17</v>
      </c>
      <c r="B25" s="92" t="s">
        <v>388</v>
      </c>
      <c r="C25" s="92" t="s">
        <v>106</v>
      </c>
      <c r="D25" s="62">
        <v>0.01653275462962963</v>
      </c>
      <c r="E25" s="48">
        <f t="shared" si="2"/>
        <v>81.25214396225225</v>
      </c>
      <c r="F25" s="21">
        <f t="shared" si="0"/>
        <v>96.25214396225225</v>
      </c>
      <c r="G25" s="20">
        <f t="shared" si="3"/>
        <v>0.003099537037037038</v>
      </c>
      <c r="H25" s="214">
        <f t="shared" si="1"/>
        <v>0.0027554591049382716</v>
      </c>
    </row>
    <row r="26" spans="1:8" ht="12.75">
      <c r="A26" s="31">
        <v>18</v>
      </c>
      <c r="B26" s="92" t="s">
        <v>24</v>
      </c>
      <c r="C26" s="92" t="s">
        <v>14</v>
      </c>
      <c r="D26" s="62">
        <v>0.01654756944444444</v>
      </c>
      <c r="E26" s="48">
        <f t="shared" si="2"/>
        <v>81.17940001818552</v>
      </c>
      <c r="F26" s="21">
        <f t="shared" si="0"/>
        <v>96.17940001818552</v>
      </c>
      <c r="G26" s="20">
        <f t="shared" si="3"/>
        <v>0.003114351851851849</v>
      </c>
      <c r="H26" s="214">
        <f t="shared" si="1"/>
        <v>0.00275792824074074</v>
      </c>
    </row>
    <row r="27" spans="1:8" ht="12.75">
      <c r="A27" s="31">
        <v>19</v>
      </c>
      <c r="B27" s="92" t="s">
        <v>217</v>
      </c>
      <c r="C27" s="92" t="s">
        <v>181</v>
      </c>
      <c r="D27" s="62">
        <v>0.016602546296296296</v>
      </c>
      <c r="E27" s="48">
        <f t="shared" si="2"/>
        <v>80.91058656219064</v>
      </c>
      <c r="F27" s="21">
        <f t="shared" si="0"/>
        <v>95.91058656219064</v>
      </c>
      <c r="G27" s="20">
        <f t="shared" si="3"/>
        <v>0.0031693287037037037</v>
      </c>
      <c r="H27" s="214">
        <f t="shared" si="1"/>
        <v>0.002767091049382716</v>
      </c>
    </row>
    <row r="28" spans="1:8" ht="12.75">
      <c r="A28" s="31">
        <v>20</v>
      </c>
      <c r="B28" s="92" t="s">
        <v>131</v>
      </c>
      <c r="C28" s="92" t="s">
        <v>18</v>
      </c>
      <c r="D28" s="62">
        <v>0.016734722222222224</v>
      </c>
      <c r="E28" s="48">
        <f t="shared" si="2"/>
        <v>80.27153014081388</v>
      </c>
      <c r="F28" s="21">
        <f t="shared" si="0"/>
        <v>95.27153014081388</v>
      </c>
      <c r="G28" s="20">
        <f t="shared" si="3"/>
        <v>0.0033015046296296317</v>
      </c>
      <c r="H28" s="214">
        <f t="shared" si="1"/>
        <v>0.0027891203703703706</v>
      </c>
    </row>
    <row r="29" spans="1:8" ht="12.75">
      <c r="A29" s="31">
        <v>21</v>
      </c>
      <c r="B29" s="92" t="s">
        <v>171</v>
      </c>
      <c r="C29" s="92" t="s">
        <v>10</v>
      </c>
      <c r="D29" s="62">
        <v>0.016904166666666668</v>
      </c>
      <c r="E29" s="48">
        <f t="shared" si="2"/>
        <v>79.4669021992167</v>
      </c>
      <c r="F29" s="21">
        <f t="shared" si="0"/>
        <v>94.4669021992167</v>
      </c>
      <c r="G29" s="20">
        <f t="shared" si="3"/>
        <v>0.003470949074074076</v>
      </c>
      <c r="H29" s="214">
        <f t="shared" si="1"/>
        <v>0.002817361111111111</v>
      </c>
    </row>
    <row r="30" spans="1:8" ht="12.75">
      <c r="A30" s="31">
        <v>22</v>
      </c>
      <c r="B30" s="92" t="s">
        <v>288</v>
      </c>
      <c r="C30" s="92" t="s">
        <v>335</v>
      </c>
      <c r="D30" s="62">
        <v>0.017076388888888887</v>
      </c>
      <c r="E30" s="48">
        <f t="shared" si="2"/>
        <v>78.66544665853328</v>
      </c>
      <c r="F30" s="21">
        <f t="shared" si="0"/>
        <v>93.66544665853328</v>
      </c>
      <c r="G30" s="20">
        <f t="shared" si="3"/>
        <v>0.0036431712962962954</v>
      </c>
      <c r="H30" s="214">
        <f t="shared" si="1"/>
        <v>0.0028460648148148147</v>
      </c>
    </row>
    <row r="31" spans="1:8" ht="12.75">
      <c r="A31" s="31">
        <v>23</v>
      </c>
      <c r="B31" s="92" t="s">
        <v>317</v>
      </c>
      <c r="C31" s="92" t="s">
        <v>292</v>
      </c>
      <c r="D31" s="62">
        <v>0.017245601851851852</v>
      </c>
      <c r="E31" s="48">
        <f t="shared" si="2"/>
        <v>77.8935853210024</v>
      </c>
      <c r="F31" s="21">
        <f t="shared" si="0"/>
        <v>92.8935853210024</v>
      </c>
      <c r="G31" s="20">
        <f t="shared" si="3"/>
        <v>0.00381238425925926</v>
      </c>
      <c r="H31" s="214">
        <f t="shared" si="1"/>
        <v>0.002874266975308642</v>
      </c>
    </row>
    <row r="32" spans="1:8" ht="12.75">
      <c r="A32" s="31">
        <v>24</v>
      </c>
      <c r="B32" s="94" t="s">
        <v>387</v>
      </c>
      <c r="C32" s="94" t="s">
        <v>85</v>
      </c>
      <c r="D32" s="62">
        <v>0.017379282407407406</v>
      </c>
      <c r="E32" s="48">
        <f t="shared" si="2"/>
        <v>77.29443182802001</v>
      </c>
      <c r="F32" s="21">
        <f t="shared" si="0"/>
        <v>92.29443182802001</v>
      </c>
      <c r="G32" s="20">
        <f t="shared" si="3"/>
        <v>0.003946064814814814</v>
      </c>
      <c r="H32" s="214">
        <f t="shared" si="1"/>
        <v>0.0028965470679012343</v>
      </c>
    </row>
    <row r="33" spans="1:8" ht="12.75">
      <c r="A33" s="31">
        <v>25</v>
      </c>
      <c r="B33" s="92" t="s">
        <v>388</v>
      </c>
      <c r="C33" s="92" t="s">
        <v>13</v>
      </c>
      <c r="D33" s="62">
        <v>0.01770717592592593</v>
      </c>
      <c r="E33" s="48">
        <f t="shared" si="2"/>
        <v>75.8631283090398</v>
      </c>
      <c r="F33" s="21">
        <f t="shared" si="0"/>
        <v>90.8631283090398</v>
      </c>
      <c r="G33" s="20">
        <f t="shared" si="3"/>
        <v>0.004273958333333336</v>
      </c>
      <c r="H33" s="214">
        <f t="shared" si="1"/>
        <v>0.0029511959876543214</v>
      </c>
    </row>
    <row r="34" spans="1:8" ht="12.75">
      <c r="A34" s="31">
        <v>26</v>
      </c>
      <c r="B34" s="92" t="s">
        <v>128</v>
      </c>
      <c r="C34" s="92" t="s">
        <v>13</v>
      </c>
      <c r="D34" s="62">
        <v>0.01771064814814815</v>
      </c>
      <c r="E34" s="48">
        <f t="shared" si="2"/>
        <v>75.84825513004836</v>
      </c>
      <c r="F34" s="21">
        <f t="shared" si="0"/>
        <v>90.84825513004836</v>
      </c>
      <c r="G34" s="20">
        <f t="shared" si="3"/>
        <v>0.004277430555555557</v>
      </c>
      <c r="H34" s="214">
        <f t="shared" si="1"/>
        <v>0.002951774691358025</v>
      </c>
    </row>
    <row r="35" spans="1:8" ht="12.75">
      <c r="A35" s="31">
        <v>27</v>
      </c>
      <c r="B35" s="92" t="s">
        <v>127</v>
      </c>
      <c r="C35" s="92" t="s">
        <v>38</v>
      </c>
      <c r="D35" s="62">
        <v>0.017727199074074076</v>
      </c>
      <c r="E35" s="48">
        <f t="shared" si="2"/>
        <v>75.77743972108145</v>
      </c>
      <c r="F35" s="21">
        <f t="shared" si="0"/>
        <v>90.77743972108145</v>
      </c>
      <c r="G35" s="20">
        <f t="shared" si="3"/>
        <v>0.004293981481481484</v>
      </c>
      <c r="H35" s="214">
        <f t="shared" si="1"/>
        <v>0.002954533179012346</v>
      </c>
    </row>
    <row r="36" spans="1:8" ht="12.75">
      <c r="A36" s="31">
        <v>28</v>
      </c>
      <c r="B36" s="92" t="s">
        <v>165</v>
      </c>
      <c r="C36" s="92" t="s">
        <v>63</v>
      </c>
      <c r="D36" s="62">
        <v>0.017736226851851854</v>
      </c>
      <c r="E36" s="48">
        <f t="shared" si="2"/>
        <v>75.73886884058443</v>
      </c>
      <c r="F36" s="21">
        <f t="shared" si="0"/>
        <v>90.73886884058443</v>
      </c>
      <c r="G36" s="20">
        <f t="shared" si="3"/>
        <v>0.004303009259259262</v>
      </c>
      <c r="H36" s="214">
        <f t="shared" si="1"/>
        <v>0.0029560378086419758</v>
      </c>
    </row>
    <row r="37" spans="1:8" ht="12.75">
      <c r="A37" s="31">
        <v>29</v>
      </c>
      <c r="B37" s="92" t="s">
        <v>215</v>
      </c>
      <c r="C37" s="92" t="s">
        <v>15</v>
      </c>
      <c r="D37" s="62">
        <v>0.017813194444444444</v>
      </c>
      <c r="E37" s="48">
        <f t="shared" si="2"/>
        <v>75.41161488181098</v>
      </c>
      <c r="F37" s="21">
        <f t="shared" si="0"/>
        <v>90.41161488181098</v>
      </c>
      <c r="G37" s="20">
        <f t="shared" si="3"/>
        <v>0.004379976851851852</v>
      </c>
      <c r="H37" s="214">
        <f t="shared" si="1"/>
        <v>0.0029688657407407407</v>
      </c>
    </row>
    <row r="38" spans="1:8" ht="12.75">
      <c r="A38" s="31">
        <v>30</v>
      </c>
      <c r="B38" s="92" t="s">
        <v>90</v>
      </c>
      <c r="C38" s="92" t="s">
        <v>13</v>
      </c>
      <c r="D38" s="62">
        <v>0.017887268518518518</v>
      </c>
      <c r="E38" s="48">
        <f t="shared" si="2"/>
        <v>75.09932317885936</v>
      </c>
      <c r="F38" s="21">
        <f t="shared" si="0"/>
        <v>90.09932317885936</v>
      </c>
      <c r="G38" s="20">
        <f t="shared" si="3"/>
        <v>0.0044540509259259255</v>
      </c>
      <c r="H38" s="214">
        <f t="shared" si="1"/>
        <v>0.002981211419753086</v>
      </c>
    </row>
    <row r="39" spans="1:8" ht="12.75">
      <c r="A39" s="31">
        <v>31</v>
      </c>
      <c r="B39" s="94" t="s">
        <v>393</v>
      </c>
      <c r="C39" s="94" t="s">
        <v>220</v>
      </c>
      <c r="D39" s="62">
        <v>0.017891898148148146</v>
      </c>
      <c r="E39" s="48">
        <f t="shared" si="2"/>
        <v>75.07989080511818</v>
      </c>
      <c r="F39" s="21">
        <f t="shared" si="0"/>
        <v>90.07989080511818</v>
      </c>
      <c r="G39" s="20">
        <f t="shared" si="3"/>
        <v>0.004458680555555554</v>
      </c>
      <c r="H39" s="214">
        <f t="shared" si="1"/>
        <v>0.0029819830246913576</v>
      </c>
    </row>
    <row r="40" spans="1:8" ht="12.75">
      <c r="A40" s="31">
        <v>32</v>
      </c>
      <c r="B40" s="92" t="s">
        <v>257</v>
      </c>
      <c r="C40" s="92" t="s">
        <v>28</v>
      </c>
      <c r="D40" s="62">
        <v>0.01812789351851852</v>
      </c>
      <c r="E40" s="48">
        <f t="shared" si="2"/>
        <v>74.1024740622506</v>
      </c>
      <c r="F40" s="21">
        <f t="shared" si="0"/>
        <v>89.1024740622506</v>
      </c>
      <c r="G40" s="20">
        <f t="shared" si="3"/>
        <v>0.004694675925925927</v>
      </c>
      <c r="H40" s="214">
        <f t="shared" si="1"/>
        <v>0.003021315586419753</v>
      </c>
    </row>
    <row r="41" spans="1:8" ht="12.75">
      <c r="A41" s="31">
        <v>33</v>
      </c>
      <c r="B41" s="94" t="s">
        <v>386</v>
      </c>
      <c r="C41" s="94" t="s">
        <v>37</v>
      </c>
      <c r="D41" s="62">
        <v>0.018164930555555556</v>
      </c>
      <c r="E41" s="48">
        <f t="shared" si="2"/>
        <v>73.95138424288763</v>
      </c>
      <c r="F41" s="21">
        <f aca="true" t="shared" si="4" ref="F41:F72">E41+E$4</f>
        <v>88.95138424288763</v>
      </c>
      <c r="G41" s="20">
        <f t="shared" si="3"/>
        <v>0.004731712962962964</v>
      </c>
      <c r="H41" s="214">
        <f aca="true" t="shared" si="5" ref="H41:H72">D41/6</f>
        <v>0.003027488425925926</v>
      </c>
    </row>
    <row r="42" spans="1:8" ht="12.75">
      <c r="A42" s="31">
        <v>34</v>
      </c>
      <c r="B42" s="92" t="s">
        <v>92</v>
      </c>
      <c r="C42" s="92" t="s">
        <v>275</v>
      </c>
      <c r="D42" s="62">
        <v>0.01834513888888889</v>
      </c>
      <c r="E42" s="48">
        <f aca="true" t="shared" si="6" ref="E42:E73">(D$9/D42)*100</f>
        <v>73.22494353383553</v>
      </c>
      <c r="F42" s="21">
        <f t="shared" si="4"/>
        <v>88.22494353383553</v>
      </c>
      <c r="G42" s="20">
        <f aca="true" t="shared" si="7" ref="G42:G73">D42-D$9</f>
        <v>0.004911921296296298</v>
      </c>
      <c r="H42" s="214">
        <f t="shared" si="5"/>
        <v>0.003057523148148148</v>
      </c>
    </row>
    <row r="43" spans="1:8" ht="12.75">
      <c r="A43" s="31">
        <v>35</v>
      </c>
      <c r="B43" s="92" t="s">
        <v>72</v>
      </c>
      <c r="C43" s="92" t="s">
        <v>10</v>
      </c>
      <c r="D43" s="62">
        <v>0.01837071759259259</v>
      </c>
      <c r="E43" s="48">
        <f t="shared" si="6"/>
        <v>73.12298784675188</v>
      </c>
      <c r="F43" s="21">
        <f t="shared" si="4"/>
        <v>88.12298784675188</v>
      </c>
      <c r="G43" s="20">
        <f t="shared" si="7"/>
        <v>0.004937499999999999</v>
      </c>
      <c r="H43" s="214">
        <f t="shared" si="5"/>
        <v>0.0030617862654320985</v>
      </c>
    </row>
    <row r="44" spans="1:8" ht="12.75">
      <c r="A44" s="31">
        <v>36</v>
      </c>
      <c r="B44" s="92" t="s">
        <v>395</v>
      </c>
      <c r="C44" s="92" t="s">
        <v>10</v>
      </c>
      <c r="D44" s="62">
        <v>0.018384953703703705</v>
      </c>
      <c r="E44" s="48">
        <f t="shared" si="6"/>
        <v>73.06636616597206</v>
      </c>
      <c r="F44" s="21">
        <f t="shared" si="4"/>
        <v>88.06636616597206</v>
      </c>
      <c r="G44" s="20">
        <f t="shared" si="7"/>
        <v>0.004951736111111113</v>
      </c>
      <c r="H44" s="214">
        <f t="shared" si="5"/>
        <v>0.003064158950617284</v>
      </c>
    </row>
    <row r="45" spans="1:8" ht="12.75">
      <c r="A45" s="31">
        <v>37</v>
      </c>
      <c r="B45" s="92" t="s">
        <v>235</v>
      </c>
      <c r="C45" s="92" t="s">
        <v>158</v>
      </c>
      <c r="D45" s="62">
        <v>0.018523263888888888</v>
      </c>
      <c r="E45" s="48">
        <f t="shared" si="6"/>
        <v>72.52079154716604</v>
      </c>
      <c r="F45" s="21">
        <f t="shared" si="4"/>
        <v>87.52079154716604</v>
      </c>
      <c r="G45" s="20">
        <f t="shared" si="7"/>
        <v>0.005090046296296296</v>
      </c>
      <c r="H45" s="214">
        <f t="shared" si="5"/>
        <v>0.003087210648148148</v>
      </c>
    </row>
    <row r="46" spans="1:8" ht="12.75">
      <c r="A46" s="31">
        <v>38</v>
      </c>
      <c r="B46" s="92" t="s">
        <v>390</v>
      </c>
      <c r="C46" s="92" t="s">
        <v>48</v>
      </c>
      <c r="D46" s="62">
        <v>0.018536689814814815</v>
      </c>
      <c r="E46" s="48">
        <f t="shared" si="6"/>
        <v>72.46826551446392</v>
      </c>
      <c r="F46" s="21">
        <f t="shared" si="4"/>
        <v>87.46826551446392</v>
      </c>
      <c r="G46" s="20">
        <f t="shared" si="7"/>
        <v>0.005103472222222223</v>
      </c>
      <c r="H46" s="214">
        <f t="shared" si="5"/>
        <v>0.003089448302469136</v>
      </c>
    </row>
    <row r="47" spans="1:8" ht="12.75">
      <c r="A47" s="31">
        <v>39</v>
      </c>
      <c r="B47" s="92" t="s">
        <v>40</v>
      </c>
      <c r="C47" s="92" t="s">
        <v>225</v>
      </c>
      <c r="D47" s="62">
        <v>0.018602430555555556</v>
      </c>
      <c r="E47" s="48">
        <f t="shared" si="6"/>
        <v>72.21216363353554</v>
      </c>
      <c r="F47" s="21">
        <f t="shared" si="4"/>
        <v>87.21216363353554</v>
      </c>
      <c r="G47" s="20">
        <f t="shared" si="7"/>
        <v>0.005169212962962964</v>
      </c>
      <c r="H47" s="214">
        <f t="shared" si="5"/>
        <v>0.0031004050925925925</v>
      </c>
    </row>
    <row r="48" spans="1:8" ht="12.75">
      <c r="A48" s="31">
        <v>40</v>
      </c>
      <c r="B48" s="92" t="s">
        <v>384</v>
      </c>
      <c r="C48" s="92" t="s">
        <v>106</v>
      </c>
      <c r="D48" s="62">
        <v>0.018608449074074076</v>
      </c>
      <c r="E48" s="48">
        <f t="shared" si="6"/>
        <v>72.18880810066115</v>
      </c>
      <c r="F48" s="21">
        <f t="shared" si="4"/>
        <v>87.18880810066115</v>
      </c>
      <c r="G48" s="20">
        <f t="shared" si="7"/>
        <v>0.005175231481481484</v>
      </c>
      <c r="H48" s="214">
        <f t="shared" si="5"/>
        <v>0.003101408179012346</v>
      </c>
    </row>
    <row r="49" spans="1:8" ht="12.75">
      <c r="A49" s="31">
        <v>41</v>
      </c>
      <c r="B49" s="92" t="s">
        <v>127</v>
      </c>
      <c r="C49" s="92" t="s">
        <v>20</v>
      </c>
      <c r="D49" s="62">
        <v>0.018658449074074074</v>
      </c>
      <c r="E49" s="48">
        <f t="shared" si="6"/>
        <v>71.99536006054252</v>
      </c>
      <c r="F49" s="21">
        <f t="shared" si="4"/>
        <v>86.99536006054252</v>
      </c>
      <c r="G49" s="20">
        <f t="shared" si="7"/>
        <v>0.005225231481481482</v>
      </c>
      <c r="H49" s="214">
        <f t="shared" si="5"/>
        <v>0.003109741512345679</v>
      </c>
    </row>
    <row r="50" spans="1:8" ht="12.75">
      <c r="A50" s="31">
        <v>42</v>
      </c>
      <c r="B50" s="92" t="s">
        <v>53</v>
      </c>
      <c r="C50" s="92" t="s">
        <v>13</v>
      </c>
      <c r="D50" s="62">
        <v>0.018773032407407405</v>
      </c>
      <c r="E50" s="48">
        <f t="shared" si="6"/>
        <v>71.55592821164126</v>
      </c>
      <c r="F50" s="21">
        <f t="shared" si="4"/>
        <v>86.55592821164126</v>
      </c>
      <c r="G50" s="20">
        <f t="shared" si="7"/>
        <v>0.005339814814814813</v>
      </c>
      <c r="H50" s="214">
        <f t="shared" si="5"/>
        <v>0.003128838734567901</v>
      </c>
    </row>
    <row r="51" spans="1:8" ht="12.75">
      <c r="A51" s="31">
        <v>43</v>
      </c>
      <c r="B51" s="94" t="s">
        <v>234</v>
      </c>
      <c r="C51" s="94" t="s">
        <v>150</v>
      </c>
      <c r="D51" s="62">
        <v>0.018785416666666666</v>
      </c>
      <c r="E51" s="48">
        <f t="shared" si="6"/>
        <v>71.50875506758838</v>
      </c>
      <c r="F51" s="21">
        <f t="shared" si="4"/>
        <v>86.50875506758838</v>
      </c>
      <c r="G51" s="20">
        <f t="shared" si="7"/>
        <v>0.0053521990740740735</v>
      </c>
      <c r="H51" s="214">
        <f t="shared" si="5"/>
        <v>0.0031309027777777776</v>
      </c>
    </row>
    <row r="52" spans="1:8" ht="12.75">
      <c r="A52" s="31">
        <v>44</v>
      </c>
      <c r="B52" s="92" t="s">
        <v>169</v>
      </c>
      <c r="C52" s="92" t="s">
        <v>35</v>
      </c>
      <c r="D52" s="62">
        <v>0.01880636574074074</v>
      </c>
      <c r="E52" s="48">
        <f t="shared" si="6"/>
        <v>71.42909894330008</v>
      </c>
      <c r="F52" s="21">
        <f t="shared" si="4"/>
        <v>86.42909894330008</v>
      </c>
      <c r="G52" s="20">
        <f t="shared" si="7"/>
        <v>0.0053731481481481495</v>
      </c>
      <c r="H52" s="214">
        <f t="shared" si="5"/>
        <v>0.003134394290123457</v>
      </c>
    </row>
    <row r="53" spans="1:8" ht="12.75">
      <c r="A53" s="31">
        <v>45</v>
      </c>
      <c r="B53" s="92" t="s">
        <v>107</v>
      </c>
      <c r="C53" s="92" t="s">
        <v>78</v>
      </c>
      <c r="D53" s="62">
        <v>0.01913715277777778</v>
      </c>
      <c r="E53" s="48">
        <f t="shared" si="6"/>
        <v>70.19444192446096</v>
      </c>
      <c r="F53" s="21">
        <f t="shared" si="4"/>
        <v>85.19444192446096</v>
      </c>
      <c r="G53" s="20">
        <f t="shared" si="7"/>
        <v>0.005703935185185189</v>
      </c>
      <c r="H53" s="214">
        <f t="shared" si="5"/>
        <v>0.0031895254629629635</v>
      </c>
    </row>
    <row r="54" spans="1:8" ht="12.75">
      <c r="A54" s="31">
        <v>46</v>
      </c>
      <c r="B54" s="92" t="s">
        <v>53</v>
      </c>
      <c r="C54" s="92" t="s">
        <v>48</v>
      </c>
      <c r="D54" s="62">
        <v>0.019294328703703702</v>
      </c>
      <c r="E54" s="48">
        <f t="shared" si="6"/>
        <v>69.62262226834551</v>
      </c>
      <c r="F54" s="21">
        <f t="shared" si="4"/>
        <v>84.62262226834551</v>
      </c>
      <c r="G54" s="20">
        <f t="shared" si="7"/>
        <v>0.00586111111111111</v>
      </c>
      <c r="H54" s="214">
        <f t="shared" si="5"/>
        <v>0.003215721450617284</v>
      </c>
    </row>
    <row r="55" spans="1:8" ht="12.75">
      <c r="A55" s="31">
        <v>47</v>
      </c>
      <c r="B55" s="92" t="s">
        <v>383</v>
      </c>
      <c r="C55" s="92" t="s">
        <v>17</v>
      </c>
      <c r="D55" s="62">
        <v>0.019298148148148148</v>
      </c>
      <c r="E55" s="48">
        <f t="shared" si="6"/>
        <v>69.60884272142789</v>
      </c>
      <c r="F55" s="21">
        <f t="shared" si="4"/>
        <v>84.60884272142789</v>
      </c>
      <c r="G55" s="20">
        <f t="shared" si="7"/>
        <v>0.0058649305555555555</v>
      </c>
      <c r="H55" s="214">
        <f t="shared" si="5"/>
        <v>0.003216358024691358</v>
      </c>
    </row>
    <row r="56" spans="1:8" ht="12.75">
      <c r="A56" s="31">
        <v>48</v>
      </c>
      <c r="B56" s="92" t="s">
        <v>380</v>
      </c>
      <c r="C56" s="92" t="s">
        <v>16</v>
      </c>
      <c r="D56" s="62">
        <v>0.019384953703703703</v>
      </c>
      <c r="E56" s="48">
        <f t="shared" si="6"/>
        <v>69.29713528294901</v>
      </c>
      <c r="F56" s="21">
        <f t="shared" si="4"/>
        <v>84.29713528294901</v>
      </c>
      <c r="G56" s="20">
        <f t="shared" si="7"/>
        <v>0.005951736111111111</v>
      </c>
      <c r="H56" s="214">
        <f t="shared" si="5"/>
        <v>0.0032308256172839506</v>
      </c>
    </row>
    <row r="57" spans="1:8" ht="12.75">
      <c r="A57" s="31">
        <v>49</v>
      </c>
      <c r="B57" s="92" t="s">
        <v>161</v>
      </c>
      <c r="C57" s="92" t="s">
        <v>20</v>
      </c>
      <c r="D57" s="62">
        <v>0.019712499999999997</v>
      </c>
      <c r="E57" s="48">
        <f t="shared" si="6"/>
        <v>68.14568214377981</v>
      </c>
      <c r="F57" s="21">
        <f t="shared" si="4"/>
        <v>83.14568214377981</v>
      </c>
      <c r="G57" s="20">
        <f t="shared" si="7"/>
        <v>0.006279282407407405</v>
      </c>
      <c r="H57" s="214">
        <f t="shared" si="5"/>
        <v>0.003285416666666666</v>
      </c>
    </row>
    <row r="58" spans="1:8" ht="12.75">
      <c r="A58" s="31">
        <v>50</v>
      </c>
      <c r="B58" s="92" t="s">
        <v>317</v>
      </c>
      <c r="C58" s="92" t="s">
        <v>13</v>
      </c>
      <c r="D58" s="62">
        <v>0.02002511574074074</v>
      </c>
      <c r="E58" s="48">
        <f t="shared" si="6"/>
        <v>67.08184744851661</v>
      </c>
      <c r="F58" s="21">
        <f t="shared" si="4"/>
        <v>82.08184744851661</v>
      </c>
      <c r="G58" s="20">
        <f t="shared" si="7"/>
        <v>0.006591898148148147</v>
      </c>
      <c r="H58" s="214">
        <f t="shared" si="5"/>
        <v>0.0033375192901234567</v>
      </c>
    </row>
    <row r="59" spans="1:8" ht="12.75">
      <c r="A59" s="31">
        <v>51</v>
      </c>
      <c r="B59" s="92" t="s">
        <v>184</v>
      </c>
      <c r="C59" s="92" t="s">
        <v>14</v>
      </c>
      <c r="D59" s="62">
        <v>0.020087152777777777</v>
      </c>
      <c r="E59" s="48">
        <f t="shared" si="6"/>
        <v>66.87467229030901</v>
      </c>
      <c r="F59" s="21">
        <f t="shared" si="4"/>
        <v>81.87467229030901</v>
      </c>
      <c r="G59" s="20">
        <f t="shared" si="7"/>
        <v>0.006653935185185185</v>
      </c>
      <c r="H59" s="214">
        <f t="shared" si="5"/>
        <v>0.0033478587962962963</v>
      </c>
    </row>
    <row r="60" spans="1:8" ht="12.75">
      <c r="A60" s="31">
        <v>52</v>
      </c>
      <c r="B60" s="92" t="s">
        <v>175</v>
      </c>
      <c r="C60" s="92" t="s">
        <v>246</v>
      </c>
      <c r="D60" s="62">
        <v>0.02011747685185185</v>
      </c>
      <c r="E60" s="48">
        <f t="shared" si="6"/>
        <v>66.77386876851826</v>
      </c>
      <c r="F60" s="21">
        <f t="shared" si="4"/>
        <v>81.77386876851826</v>
      </c>
      <c r="G60" s="20">
        <f t="shared" si="7"/>
        <v>0.00668425925925926</v>
      </c>
      <c r="H60" s="214">
        <f t="shared" si="5"/>
        <v>0.0033529128086419754</v>
      </c>
    </row>
    <row r="61" spans="1:8" ht="12.75">
      <c r="A61" s="31">
        <v>53</v>
      </c>
      <c r="B61" s="92" t="s">
        <v>248</v>
      </c>
      <c r="C61" s="92" t="s">
        <v>15</v>
      </c>
      <c r="D61" s="62">
        <v>0.02039861111111111</v>
      </c>
      <c r="E61" s="48">
        <f t="shared" si="6"/>
        <v>65.85358934204852</v>
      </c>
      <c r="F61" s="21">
        <f t="shared" si="4"/>
        <v>80.85358934204852</v>
      </c>
      <c r="G61" s="20">
        <f t="shared" si="7"/>
        <v>0.006965393518518518</v>
      </c>
      <c r="H61" s="214">
        <f t="shared" si="5"/>
        <v>0.0033997685185185185</v>
      </c>
    </row>
    <row r="62" spans="1:8" ht="12.75">
      <c r="A62" s="31">
        <v>54</v>
      </c>
      <c r="B62" s="92" t="s">
        <v>381</v>
      </c>
      <c r="C62" s="92" t="s">
        <v>28</v>
      </c>
      <c r="D62" s="62">
        <v>0.020449074074074074</v>
      </c>
      <c r="E62" s="48">
        <f t="shared" si="6"/>
        <v>65.69107991849671</v>
      </c>
      <c r="F62" s="21">
        <f t="shared" si="4"/>
        <v>80.69107991849671</v>
      </c>
      <c r="G62" s="20">
        <f t="shared" si="7"/>
        <v>0.007015856481481482</v>
      </c>
      <c r="H62" s="214">
        <f t="shared" si="5"/>
        <v>0.003408179012345679</v>
      </c>
    </row>
    <row r="63" spans="1:8" ht="12.75">
      <c r="A63" s="31">
        <v>55</v>
      </c>
      <c r="B63" s="92" t="s">
        <v>52</v>
      </c>
      <c r="C63" s="92" t="s">
        <v>339</v>
      </c>
      <c r="D63" s="62">
        <v>0.02046701388888889</v>
      </c>
      <c r="E63" s="48">
        <f t="shared" si="6"/>
        <v>65.63350015551221</v>
      </c>
      <c r="F63" s="21">
        <f t="shared" si="4"/>
        <v>80.63350015551221</v>
      </c>
      <c r="G63" s="20">
        <f t="shared" si="7"/>
        <v>0.007033796296296297</v>
      </c>
      <c r="H63" s="214">
        <f t="shared" si="5"/>
        <v>0.0034111689814814816</v>
      </c>
    </row>
    <row r="64" spans="1:8" ht="12.75">
      <c r="A64" s="31">
        <v>56</v>
      </c>
      <c r="B64" s="92" t="s">
        <v>134</v>
      </c>
      <c r="C64" s="92" t="s">
        <v>76</v>
      </c>
      <c r="D64" s="62">
        <v>0.02065150462962963</v>
      </c>
      <c r="E64" s="48">
        <f t="shared" si="6"/>
        <v>65.047161616105</v>
      </c>
      <c r="F64" s="21">
        <f t="shared" si="4"/>
        <v>80.047161616105</v>
      </c>
      <c r="G64" s="20">
        <f t="shared" si="7"/>
        <v>0.007218287037037039</v>
      </c>
      <c r="H64" s="214">
        <f t="shared" si="5"/>
        <v>0.0034419174382716053</v>
      </c>
    </row>
    <row r="65" spans="1:8" ht="12.75">
      <c r="A65" s="31">
        <v>57</v>
      </c>
      <c r="B65" s="92" t="s">
        <v>75</v>
      </c>
      <c r="C65" s="92" t="s">
        <v>32</v>
      </c>
      <c r="D65" s="62">
        <v>0.02068900462962963</v>
      </c>
      <c r="E65" s="48">
        <f t="shared" si="6"/>
        <v>64.92925992850469</v>
      </c>
      <c r="F65" s="21">
        <f t="shared" si="4"/>
        <v>79.92925992850469</v>
      </c>
      <c r="G65" s="20">
        <f t="shared" si="7"/>
        <v>0.007255787037037038</v>
      </c>
      <c r="H65" s="214">
        <f t="shared" si="5"/>
        <v>0.003448167438271605</v>
      </c>
    </row>
    <row r="66" spans="1:8" ht="12.75">
      <c r="A66" s="31">
        <v>58</v>
      </c>
      <c r="B66" s="92" t="s">
        <v>152</v>
      </c>
      <c r="C66" s="92" t="s">
        <v>63</v>
      </c>
      <c r="D66" s="62">
        <v>0.02075752314814815</v>
      </c>
      <c r="E66" s="48">
        <f t="shared" si="6"/>
        <v>64.7149349020045</v>
      </c>
      <c r="F66" s="21">
        <f t="shared" si="4"/>
        <v>79.7149349020045</v>
      </c>
      <c r="G66" s="20">
        <f t="shared" si="7"/>
        <v>0.007324305555555558</v>
      </c>
      <c r="H66" s="214">
        <f t="shared" si="5"/>
        <v>0.003459587191358025</v>
      </c>
    </row>
    <row r="67" spans="1:8" ht="12.75">
      <c r="A67" s="31">
        <v>59</v>
      </c>
      <c r="B67" s="94" t="s">
        <v>276</v>
      </c>
      <c r="C67" s="94" t="s">
        <v>277</v>
      </c>
      <c r="D67" s="62">
        <v>0.02108564814814815</v>
      </c>
      <c r="E67" s="48">
        <f t="shared" si="6"/>
        <v>63.70787133604128</v>
      </c>
      <c r="F67" s="21">
        <f t="shared" si="4"/>
        <v>78.70787133604128</v>
      </c>
      <c r="G67" s="20">
        <f t="shared" si="7"/>
        <v>0.007652430555555556</v>
      </c>
      <c r="H67" s="214">
        <f t="shared" si="5"/>
        <v>0.0035142746913580246</v>
      </c>
    </row>
    <row r="68" spans="1:8" ht="12.75">
      <c r="A68" s="31">
        <v>60</v>
      </c>
      <c r="B68" s="94" t="s">
        <v>290</v>
      </c>
      <c r="C68" s="94" t="s">
        <v>291</v>
      </c>
      <c r="D68" s="62">
        <v>0.02115347222222222</v>
      </c>
      <c r="E68" s="48">
        <f t="shared" si="6"/>
        <v>63.50360570346783</v>
      </c>
      <c r="F68" s="21">
        <f t="shared" si="4"/>
        <v>78.50360570346783</v>
      </c>
      <c r="G68" s="20">
        <f t="shared" si="7"/>
        <v>0.007720254629629627</v>
      </c>
      <c r="H68" s="214">
        <f t="shared" si="5"/>
        <v>0.003525578703703703</v>
      </c>
    </row>
    <row r="69" spans="1:8" ht="12.75">
      <c r="A69" s="31">
        <v>61</v>
      </c>
      <c r="B69" s="94" t="s">
        <v>379</v>
      </c>
      <c r="C69" s="94" t="s">
        <v>65</v>
      </c>
      <c r="D69" s="62">
        <v>0.022106134259259256</v>
      </c>
      <c r="E69" s="48">
        <f t="shared" si="6"/>
        <v>60.76692304067603</v>
      </c>
      <c r="F69" s="21">
        <f t="shared" si="4"/>
        <v>75.76692304067603</v>
      </c>
      <c r="G69" s="20">
        <f t="shared" si="7"/>
        <v>0.008672916666666664</v>
      </c>
      <c r="H69" s="214">
        <f t="shared" si="5"/>
        <v>0.003684355709876543</v>
      </c>
    </row>
    <row r="70" spans="1:8" ht="12.75">
      <c r="A70" s="31">
        <v>62</v>
      </c>
      <c r="B70" s="92" t="s">
        <v>27</v>
      </c>
      <c r="C70" s="92" t="s">
        <v>15</v>
      </c>
      <c r="D70" s="62">
        <v>0.022152314814814816</v>
      </c>
      <c r="E70" s="48">
        <f t="shared" si="6"/>
        <v>60.640243265272</v>
      </c>
      <c r="F70" s="21">
        <f t="shared" si="4"/>
        <v>75.640243265272</v>
      </c>
      <c r="G70" s="20">
        <f t="shared" si="7"/>
        <v>0.008719097222222224</v>
      </c>
      <c r="H70" s="214">
        <f t="shared" si="5"/>
        <v>0.0036920524691358026</v>
      </c>
    </row>
    <row r="71" spans="1:8" ht="12.75">
      <c r="A71" s="31">
        <v>63</v>
      </c>
      <c r="B71" s="94" t="s">
        <v>382</v>
      </c>
      <c r="C71" s="94" t="s">
        <v>37</v>
      </c>
      <c r="D71" s="62">
        <v>0.02220115740740741</v>
      </c>
      <c r="E71" s="48">
        <f t="shared" si="6"/>
        <v>60.50683460363469</v>
      </c>
      <c r="F71" s="21">
        <f t="shared" si="4"/>
        <v>75.50683460363469</v>
      </c>
      <c r="G71" s="20">
        <f t="shared" si="7"/>
        <v>0.008767939814814817</v>
      </c>
      <c r="H71" s="214">
        <f t="shared" si="5"/>
        <v>0.003700192901234568</v>
      </c>
    </row>
    <row r="72" spans="1:8" ht="12.75">
      <c r="A72" s="31">
        <v>64</v>
      </c>
      <c r="B72" s="92" t="s">
        <v>134</v>
      </c>
      <c r="C72" s="92" t="s">
        <v>20</v>
      </c>
      <c r="D72" s="62">
        <v>0.022222800925925924</v>
      </c>
      <c r="E72" s="48">
        <f t="shared" si="6"/>
        <v>60.4479050024739</v>
      </c>
      <c r="F72" s="21">
        <f t="shared" si="4"/>
        <v>75.4479050024739</v>
      </c>
      <c r="G72" s="20">
        <f t="shared" si="7"/>
        <v>0.008789583333333332</v>
      </c>
      <c r="H72" s="214">
        <f t="shared" si="5"/>
        <v>0.003703800154320987</v>
      </c>
    </row>
    <row r="73" spans="1:8" ht="12.75">
      <c r="A73" s="31">
        <v>65</v>
      </c>
      <c r="B73" s="94" t="s">
        <v>376</v>
      </c>
      <c r="C73" s="94" t="s">
        <v>321</v>
      </c>
      <c r="D73" s="62">
        <v>0.022383912037037035</v>
      </c>
      <c r="E73" s="48">
        <f t="shared" si="6"/>
        <v>60.012823363340694</v>
      </c>
      <c r="F73" s="21">
        <f aca="true" t="shared" si="8" ref="F73:F104">E73+E$4</f>
        <v>75.01282336334069</v>
      </c>
      <c r="G73" s="20">
        <f t="shared" si="7"/>
        <v>0.008950694444444443</v>
      </c>
      <c r="H73" s="214">
        <f aca="true" t="shared" si="9" ref="H73:H104">D73/6</f>
        <v>0.0037306520061728392</v>
      </c>
    </row>
    <row r="74" spans="1:8" ht="12.75">
      <c r="A74" s="31">
        <v>66</v>
      </c>
      <c r="B74" s="92" t="s">
        <v>348</v>
      </c>
      <c r="C74" s="92" t="s">
        <v>48</v>
      </c>
      <c r="D74" s="62">
        <v>0.022442476851851852</v>
      </c>
      <c r="E74" s="48">
        <f aca="true" t="shared" si="10" ref="E74:E105">(D$9/D74)*100</f>
        <v>59.856216768177894</v>
      </c>
      <c r="F74" s="21">
        <f t="shared" si="8"/>
        <v>74.85621676817789</v>
      </c>
      <c r="G74" s="20">
        <f aca="true" t="shared" si="11" ref="G74:G105">D74-D$9</f>
        <v>0.00900925925925926</v>
      </c>
      <c r="H74" s="214">
        <f t="shared" si="9"/>
        <v>0.0037404128086419752</v>
      </c>
    </row>
    <row r="75" spans="1:8" ht="12.75">
      <c r="A75" s="31">
        <v>67</v>
      </c>
      <c r="B75" s="92" t="s">
        <v>26</v>
      </c>
      <c r="C75" s="92" t="s">
        <v>20</v>
      </c>
      <c r="D75" s="62">
        <v>0.02246712962962963</v>
      </c>
      <c r="E75" s="48">
        <f t="shared" si="10"/>
        <v>59.790537616682805</v>
      </c>
      <c r="F75" s="21">
        <f t="shared" si="8"/>
        <v>74.7905376166828</v>
      </c>
      <c r="G75" s="20">
        <f t="shared" si="11"/>
        <v>0.009033912037037036</v>
      </c>
      <c r="H75" s="214">
        <f t="shared" si="9"/>
        <v>0.0037445216049382716</v>
      </c>
    </row>
    <row r="76" spans="1:8" ht="12.75">
      <c r="A76" s="31">
        <v>68</v>
      </c>
      <c r="B76" s="92" t="s">
        <v>183</v>
      </c>
      <c r="C76" s="92" t="s">
        <v>10</v>
      </c>
      <c r="D76" s="62">
        <v>0.022541666666666668</v>
      </c>
      <c r="E76" s="48">
        <f t="shared" si="10"/>
        <v>59.59283220373792</v>
      </c>
      <c r="F76" s="21">
        <f t="shared" si="8"/>
        <v>74.59283220373791</v>
      </c>
      <c r="G76" s="20">
        <f t="shared" si="11"/>
        <v>0.009108449074074076</v>
      </c>
      <c r="H76" s="214">
        <f t="shared" si="9"/>
        <v>0.0037569444444444447</v>
      </c>
    </row>
    <row r="77" spans="1:8" ht="12.75">
      <c r="A77" s="31">
        <v>69</v>
      </c>
      <c r="B77" s="92" t="s">
        <v>89</v>
      </c>
      <c r="C77" s="92" t="s">
        <v>10</v>
      </c>
      <c r="D77" s="62">
        <v>0.02255810185185185</v>
      </c>
      <c r="E77" s="48">
        <f t="shared" si="10"/>
        <v>59.54941457758258</v>
      </c>
      <c r="F77" s="21">
        <f t="shared" si="8"/>
        <v>74.54941457758258</v>
      </c>
      <c r="G77" s="20">
        <f t="shared" si="11"/>
        <v>0.009124884259259258</v>
      </c>
      <c r="H77" s="214">
        <f t="shared" si="9"/>
        <v>0.003759683641975308</v>
      </c>
    </row>
    <row r="78" spans="1:8" ht="12.75">
      <c r="A78" s="31">
        <v>70</v>
      </c>
      <c r="B78" s="92" t="s">
        <v>390</v>
      </c>
      <c r="C78" s="92" t="s">
        <v>396</v>
      </c>
      <c r="D78" s="62">
        <v>0.02256886574074074</v>
      </c>
      <c r="E78" s="48">
        <f t="shared" si="10"/>
        <v>59.52101335931691</v>
      </c>
      <c r="F78" s="21">
        <f t="shared" si="8"/>
        <v>74.52101335931691</v>
      </c>
      <c r="G78" s="20">
        <f t="shared" si="11"/>
        <v>0.009135648148148148</v>
      </c>
      <c r="H78" s="214">
        <f t="shared" si="9"/>
        <v>0.00376147762345679</v>
      </c>
    </row>
    <row r="79" spans="1:8" ht="12.75">
      <c r="A79" s="31">
        <v>71</v>
      </c>
      <c r="B79" s="92" t="s">
        <v>286</v>
      </c>
      <c r="C79" s="92" t="s">
        <v>287</v>
      </c>
      <c r="D79" s="62">
        <v>0.022705555555555552</v>
      </c>
      <c r="E79" s="48">
        <f t="shared" si="10"/>
        <v>59.16269064513499</v>
      </c>
      <c r="F79" s="21">
        <f t="shared" si="8"/>
        <v>74.16269064513499</v>
      </c>
      <c r="G79" s="20">
        <f t="shared" si="11"/>
        <v>0.00927233796296296</v>
      </c>
      <c r="H79" s="214">
        <f t="shared" si="9"/>
        <v>0.0037842592592592585</v>
      </c>
    </row>
    <row r="80" spans="1:8" ht="12.75">
      <c r="A80" s="31">
        <v>72</v>
      </c>
      <c r="B80" s="92" t="s">
        <v>288</v>
      </c>
      <c r="C80" s="92" t="s">
        <v>336</v>
      </c>
      <c r="D80" s="62">
        <v>0.022978125000000002</v>
      </c>
      <c r="E80" s="48">
        <f t="shared" si="10"/>
        <v>58.46089527580075</v>
      </c>
      <c r="F80" s="21">
        <f t="shared" si="8"/>
        <v>73.46089527580075</v>
      </c>
      <c r="G80" s="20">
        <f t="shared" si="11"/>
        <v>0.00954490740740741</v>
      </c>
      <c r="H80" s="214">
        <f t="shared" si="9"/>
        <v>0.0038296875</v>
      </c>
    </row>
    <row r="81" spans="1:8" ht="12.75">
      <c r="A81" s="31">
        <v>73</v>
      </c>
      <c r="B81" s="92" t="s">
        <v>52</v>
      </c>
      <c r="C81" s="92" t="s">
        <v>48</v>
      </c>
      <c r="D81" s="62">
        <v>0.023018865740740736</v>
      </c>
      <c r="E81" s="48">
        <f t="shared" si="10"/>
        <v>58.357426225469254</v>
      </c>
      <c r="F81" s="21">
        <f t="shared" si="8"/>
        <v>73.35742622546925</v>
      </c>
      <c r="G81" s="20">
        <f t="shared" si="11"/>
        <v>0.009585648148148143</v>
      </c>
      <c r="H81" s="214">
        <f t="shared" si="9"/>
        <v>0.0038364776234567893</v>
      </c>
    </row>
    <row r="82" spans="1:8" ht="12.75">
      <c r="A82" s="31">
        <v>74</v>
      </c>
      <c r="B82" s="92" t="s">
        <v>34</v>
      </c>
      <c r="C82" s="92" t="s">
        <v>15</v>
      </c>
      <c r="D82" s="62">
        <v>0.02317476851851852</v>
      </c>
      <c r="E82" s="48">
        <f t="shared" si="10"/>
        <v>57.964840433501465</v>
      </c>
      <c r="F82" s="21">
        <f t="shared" si="8"/>
        <v>72.96484043350146</v>
      </c>
      <c r="G82" s="20">
        <f t="shared" si="11"/>
        <v>0.00974155092592593</v>
      </c>
      <c r="H82" s="214">
        <f t="shared" si="9"/>
        <v>0.003862461419753087</v>
      </c>
    </row>
    <row r="83" spans="1:8" ht="12.75">
      <c r="A83" s="31">
        <v>75</v>
      </c>
      <c r="B83" s="92" t="s">
        <v>40</v>
      </c>
      <c r="C83" s="92" t="s">
        <v>15</v>
      </c>
      <c r="D83" s="62">
        <v>0.023231018518518515</v>
      </c>
      <c r="E83" s="48">
        <f t="shared" si="10"/>
        <v>57.82448833177226</v>
      </c>
      <c r="F83" s="21">
        <f t="shared" si="8"/>
        <v>72.82448833177226</v>
      </c>
      <c r="G83" s="20">
        <f t="shared" si="11"/>
        <v>0.009797800925925923</v>
      </c>
      <c r="H83" s="214">
        <f t="shared" si="9"/>
        <v>0.003871836419753086</v>
      </c>
    </row>
    <row r="84" spans="1:8" ht="12.75">
      <c r="A84" s="31">
        <v>76</v>
      </c>
      <c r="B84" s="94" t="s">
        <v>73</v>
      </c>
      <c r="C84" s="94" t="s">
        <v>278</v>
      </c>
      <c r="D84" s="62">
        <v>0.023477083333333332</v>
      </c>
      <c r="E84" s="48">
        <f t="shared" si="10"/>
        <v>57.218426164206626</v>
      </c>
      <c r="F84" s="21">
        <f t="shared" si="8"/>
        <v>72.21842616420662</v>
      </c>
      <c r="G84" s="20">
        <f t="shared" si="11"/>
        <v>0.01004386574074074</v>
      </c>
      <c r="H84" s="214">
        <f t="shared" si="9"/>
        <v>0.003912847222222222</v>
      </c>
    </row>
    <row r="85" spans="1:8" ht="12.75">
      <c r="A85" s="31">
        <v>77</v>
      </c>
      <c r="B85" s="92" t="s">
        <v>286</v>
      </c>
      <c r="C85" s="92" t="s">
        <v>28</v>
      </c>
      <c r="D85" s="62">
        <v>0.023509722222222224</v>
      </c>
      <c r="E85" s="48">
        <f t="shared" si="10"/>
        <v>57.13898899194581</v>
      </c>
      <c r="F85" s="21">
        <f t="shared" si="8"/>
        <v>72.13898899194581</v>
      </c>
      <c r="G85" s="20">
        <f t="shared" si="11"/>
        <v>0.010076504629629631</v>
      </c>
      <c r="H85" s="214">
        <f t="shared" si="9"/>
        <v>0.003918287037037037</v>
      </c>
    </row>
    <row r="86" spans="1:8" ht="12.75">
      <c r="A86" s="31">
        <v>78</v>
      </c>
      <c r="B86" s="92" t="s">
        <v>22</v>
      </c>
      <c r="C86" s="92" t="s">
        <v>23</v>
      </c>
      <c r="D86" s="62">
        <v>0.023982175925925928</v>
      </c>
      <c r="E86" s="48">
        <f t="shared" si="10"/>
        <v>56.01333938206422</v>
      </c>
      <c r="F86" s="21">
        <f t="shared" si="8"/>
        <v>71.01333938206422</v>
      </c>
      <c r="G86" s="20">
        <f t="shared" si="11"/>
        <v>0.010548958333333336</v>
      </c>
      <c r="H86" s="214">
        <f t="shared" si="9"/>
        <v>0.003997029320987655</v>
      </c>
    </row>
    <row r="87" spans="1:8" ht="12.75">
      <c r="A87" s="31">
        <v>79</v>
      </c>
      <c r="B87" s="92" t="s">
        <v>174</v>
      </c>
      <c r="C87" s="92" t="s">
        <v>8</v>
      </c>
      <c r="D87" s="62">
        <v>0.02431597222222222</v>
      </c>
      <c r="E87" s="48">
        <f t="shared" si="10"/>
        <v>55.24441905849874</v>
      </c>
      <c r="F87" s="21">
        <f t="shared" si="8"/>
        <v>70.24441905849875</v>
      </c>
      <c r="G87" s="20">
        <f t="shared" si="11"/>
        <v>0.01088275462962963</v>
      </c>
      <c r="H87" s="214">
        <f t="shared" si="9"/>
        <v>0.004052662037037037</v>
      </c>
    </row>
    <row r="88" spans="1:8" ht="12.75">
      <c r="A88" s="31">
        <v>80</v>
      </c>
      <c r="B88" s="92" t="s">
        <v>375</v>
      </c>
      <c r="C88" s="92" t="s">
        <v>15</v>
      </c>
      <c r="D88" s="62">
        <v>0.024328703703703703</v>
      </c>
      <c r="E88" s="48">
        <f t="shared" si="10"/>
        <v>55.21550903901047</v>
      </c>
      <c r="F88" s="21">
        <f t="shared" si="8"/>
        <v>70.21550903901047</v>
      </c>
      <c r="G88" s="20">
        <f t="shared" si="11"/>
        <v>0.010895486111111111</v>
      </c>
      <c r="H88" s="214">
        <f t="shared" si="9"/>
        <v>0.004054783950617284</v>
      </c>
    </row>
    <row r="89" spans="1:8" ht="12.75">
      <c r="A89" s="31">
        <v>81</v>
      </c>
      <c r="B89" s="92" t="s">
        <v>30</v>
      </c>
      <c r="C89" s="92" t="s">
        <v>17</v>
      </c>
      <c r="D89" s="62">
        <v>0.024462037037037036</v>
      </c>
      <c r="E89" s="48">
        <f t="shared" si="10"/>
        <v>54.91455013437299</v>
      </c>
      <c r="F89" s="21">
        <f t="shared" si="8"/>
        <v>69.91455013437299</v>
      </c>
      <c r="G89" s="20">
        <f t="shared" si="11"/>
        <v>0.011028819444444444</v>
      </c>
      <c r="H89" s="214">
        <f t="shared" si="9"/>
        <v>0.004077006172839506</v>
      </c>
    </row>
    <row r="90" spans="1:8" ht="12.75">
      <c r="A90" s="31">
        <v>82</v>
      </c>
      <c r="B90" s="92" t="s">
        <v>283</v>
      </c>
      <c r="C90" s="92" t="s">
        <v>280</v>
      </c>
      <c r="D90" s="62">
        <v>0.024620486111111107</v>
      </c>
      <c r="E90" s="48">
        <f t="shared" si="10"/>
        <v>54.56113876862182</v>
      </c>
      <c r="F90" s="21">
        <f t="shared" si="8"/>
        <v>69.56113876862182</v>
      </c>
      <c r="G90" s="20">
        <f t="shared" si="11"/>
        <v>0.011187268518518515</v>
      </c>
      <c r="H90" s="214">
        <f t="shared" si="9"/>
        <v>0.004103414351851851</v>
      </c>
    </row>
    <row r="91" spans="1:8" ht="12.75">
      <c r="A91" s="31">
        <v>83</v>
      </c>
      <c r="B91" s="92" t="s">
        <v>98</v>
      </c>
      <c r="C91" s="92" t="s">
        <v>281</v>
      </c>
      <c r="D91" s="62">
        <v>0.02476284722222222</v>
      </c>
      <c r="E91" s="48">
        <f t="shared" si="10"/>
        <v>54.247467878159014</v>
      </c>
      <c r="F91" s="21">
        <f t="shared" si="8"/>
        <v>69.24746787815901</v>
      </c>
      <c r="G91" s="20">
        <f t="shared" si="11"/>
        <v>0.011329629629629629</v>
      </c>
      <c r="H91" s="214">
        <f t="shared" si="9"/>
        <v>0.004127141203703703</v>
      </c>
    </row>
    <row r="92" spans="1:8" ht="12.75">
      <c r="A92" s="31">
        <v>84</v>
      </c>
      <c r="B92" s="94" t="s">
        <v>218</v>
      </c>
      <c r="C92" s="94" t="s">
        <v>33</v>
      </c>
      <c r="D92" s="62">
        <v>0.024849189814814817</v>
      </c>
      <c r="E92" s="48">
        <f t="shared" si="10"/>
        <v>54.0589761384649</v>
      </c>
      <c r="F92" s="21">
        <f t="shared" si="8"/>
        <v>69.0589761384649</v>
      </c>
      <c r="G92" s="20">
        <f t="shared" si="11"/>
        <v>0.011415972222222225</v>
      </c>
      <c r="H92" s="214">
        <f t="shared" si="9"/>
        <v>0.004141531635802469</v>
      </c>
    </row>
    <row r="93" spans="1:8" ht="12.75">
      <c r="A93" s="31">
        <v>85</v>
      </c>
      <c r="B93" s="92" t="s">
        <v>374</v>
      </c>
      <c r="C93" s="92" t="s">
        <v>8</v>
      </c>
      <c r="D93" s="62">
        <v>0.024887037037037037</v>
      </c>
      <c r="E93" s="48">
        <f t="shared" si="10"/>
        <v>53.976765384329184</v>
      </c>
      <c r="F93" s="21">
        <f t="shared" si="8"/>
        <v>68.97676538432918</v>
      </c>
      <c r="G93" s="20">
        <f t="shared" si="11"/>
        <v>0.011453819444444445</v>
      </c>
      <c r="H93" s="214">
        <f t="shared" si="9"/>
        <v>0.004147839506172839</v>
      </c>
    </row>
    <row r="94" spans="1:8" ht="12.75">
      <c r="A94" s="31">
        <v>86</v>
      </c>
      <c r="B94" s="92" t="s">
        <v>174</v>
      </c>
      <c r="C94" s="92" t="s">
        <v>28</v>
      </c>
      <c r="D94" s="62">
        <v>0.025007638888888892</v>
      </c>
      <c r="E94" s="48">
        <f t="shared" si="10"/>
        <v>53.71645700850666</v>
      </c>
      <c r="F94" s="21">
        <f t="shared" si="8"/>
        <v>68.71645700850667</v>
      </c>
      <c r="G94" s="20">
        <f t="shared" si="11"/>
        <v>0.0115744212962963</v>
      </c>
      <c r="H94" s="214">
        <f t="shared" si="9"/>
        <v>0.004167939814814815</v>
      </c>
    </row>
    <row r="95" spans="1:8" ht="12.75">
      <c r="A95" s="31">
        <v>87</v>
      </c>
      <c r="B95" s="92" t="s">
        <v>175</v>
      </c>
      <c r="C95" s="92" t="s">
        <v>399</v>
      </c>
      <c r="D95" s="62">
        <v>0.02501666666666667</v>
      </c>
      <c r="E95" s="48">
        <f t="shared" si="10"/>
        <v>53.69707232215559</v>
      </c>
      <c r="F95" s="21">
        <f t="shared" si="8"/>
        <v>68.69707232215559</v>
      </c>
      <c r="G95" s="20">
        <f t="shared" si="11"/>
        <v>0.011583449074074078</v>
      </c>
      <c r="H95" s="214">
        <f t="shared" si="9"/>
        <v>0.004169444444444445</v>
      </c>
    </row>
    <row r="96" spans="1:8" ht="12.75">
      <c r="A96" s="31">
        <v>88</v>
      </c>
      <c r="B96" s="94" t="s">
        <v>172</v>
      </c>
      <c r="C96" s="94" t="s">
        <v>37</v>
      </c>
      <c r="D96" s="62">
        <v>0.02516840277777778</v>
      </c>
      <c r="E96" s="48">
        <f t="shared" si="10"/>
        <v>53.373341610908</v>
      </c>
      <c r="F96" s="21">
        <f t="shared" si="8"/>
        <v>68.373341610908</v>
      </c>
      <c r="G96" s="20">
        <f t="shared" si="11"/>
        <v>0.011735185185185187</v>
      </c>
      <c r="H96" s="214">
        <f t="shared" si="9"/>
        <v>0.004194733796296296</v>
      </c>
    </row>
    <row r="97" spans="1:8" ht="12.75">
      <c r="A97" s="31">
        <v>89</v>
      </c>
      <c r="B97" s="94" t="s">
        <v>218</v>
      </c>
      <c r="C97" s="94" t="s">
        <v>123</v>
      </c>
      <c r="D97" s="62">
        <v>0.02529097222222222</v>
      </c>
      <c r="E97" s="48">
        <f t="shared" si="10"/>
        <v>53.1146745746268</v>
      </c>
      <c r="F97" s="21">
        <f t="shared" si="8"/>
        <v>68.1146745746268</v>
      </c>
      <c r="G97" s="20">
        <f t="shared" si="11"/>
        <v>0.01185775462962963</v>
      </c>
      <c r="H97" s="214">
        <f t="shared" si="9"/>
        <v>0.004215162037037037</v>
      </c>
    </row>
    <row r="98" spans="1:8" ht="12.75">
      <c r="A98" s="31">
        <v>90</v>
      </c>
      <c r="B98" s="92" t="s">
        <v>378</v>
      </c>
      <c r="C98" s="92" t="s">
        <v>15</v>
      </c>
      <c r="D98" s="62">
        <v>0.025526157407407407</v>
      </c>
      <c r="E98" s="48">
        <f t="shared" si="10"/>
        <v>52.6253026579489</v>
      </c>
      <c r="F98" s="21">
        <f t="shared" si="8"/>
        <v>67.62530265794891</v>
      </c>
      <c r="G98" s="20">
        <f t="shared" si="11"/>
        <v>0.012092939814814815</v>
      </c>
      <c r="H98" s="214">
        <f t="shared" si="9"/>
        <v>0.004254359567901235</v>
      </c>
    </row>
    <row r="99" spans="1:8" ht="12.75">
      <c r="A99" s="31">
        <v>91</v>
      </c>
      <c r="B99" s="92" t="s">
        <v>34</v>
      </c>
      <c r="C99" s="92" t="s">
        <v>13</v>
      </c>
      <c r="D99" s="62">
        <v>0.026482175925925926</v>
      </c>
      <c r="E99" s="48">
        <f t="shared" si="10"/>
        <v>50.7255054500319</v>
      </c>
      <c r="F99" s="21">
        <f t="shared" si="8"/>
        <v>65.7255054500319</v>
      </c>
      <c r="G99" s="20">
        <f t="shared" si="11"/>
        <v>0.013048958333333334</v>
      </c>
      <c r="H99" s="214">
        <f t="shared" si="9"/>
        <v>0.004413695987654321</v>
      </c>
    </row>
    <row r="100" spans="1:8" ht="12.75">
      <c r="A100" s="31">
        <v>92</v>
      </c>
      <c r="B100" s="92" t="s">
        <v>283</v>
      </c>
      <c r="C100" s="92" t="s">
        <v>91</v>
      </c>
      <c r="D100" s="62">
        <v>0.027052083333333334</v>
      </c>
      <c r="E100" s="48">
        <f t="shared" si="10"/>
        <v>49.65686903692294</v>
      </c>
      <c r="F100" s="21">
        <f t="shared" si="8"/>
        <v>64.65686903692294</v>
      </c>
      <c r="G100" s="20">
        <f t="shared" si="11"/>
        <v>0.013618865740740742</v>
      </c>
      <c r="H100" s="214">
        <f t="shared" si="9"/>
        <v>0.004508680555555556</v>
      </c>
    </row>
    <row r="101" spans="1:8" ht="12.75">
      <c r="A101" s="31">
        <v>93</v>
      </c>
      <c r="B101" s="94" t="s">
        <v>247</v>
      </c>
      <c r="C101" s="94" t="s">
        <v>74</v>
      </c>
      <c r="D101" s="62">
        <v>0.0273150462962963</v>
      </c>
      <c r="E101" s="48">
        <f t="shared" si="10"/>
        <v>49.178820518470175</v>
      </c>
      <c r="F101" s="21">
        <f t="shared" si="8"/>
        <v>64.17882051847018</v>
      </c>
      <c r="G101" s="20">
        <f t="shared" si="11"/>
        <v>0.013881828703703707</v>
      </c>
      <c r="H101" s="214">
        <f t="shared" si="9"/>
        <v>0.004552507716049383</v>
      </c>
    </row>
    <row r="102" spans="1:8" ht="12.75">
      <c r="A102" s="31">
        <v>94</v>
      </c>
      <c r="B102" s="94" t="s">
        <v>385</v>
      </c>
      <c r="C102" s="94" t="s">
        <v>321</v>
      </c>
      <c r="D102" s="62">
        <v>0.027501388888888884</v>
      </c>
      <c r="E102" s="48">
        <f t="shared" si="10"/>
        <v>48.84559702371934</v>
      </c>
      <c r="F102" s="21">
        <f t="shared" si="8"/>
        <v>63.84559702371934</v>
      </c>
      <c r="G102" s="20">
        <f t="shared" si="11"/>
        <v>0.014068171296296292</v>
      </c>
      <c r="H102" s="214">
        <f t="shared" si="9"/>
        <v>0.004583564814814814</v>
      </c>
    </row>
    <row r="103" spans="1:8" ht="12.75">
      <c r="A103" s="31">
        <v>95</v>
      </c>
      <c r="B103" s="94" t="s">
        <v>148</v>
      </c>
      <c r="C103" s="94" t="s">
        <v>149</v>
      </c>
      <c r="D103" s="62">
        <v>0.027745601851851848</v>
      </c>
      <c r="E103" s="48">
        <f t="shared" si="10"/>
        <v>48.41566481174027</v>
      </c>
      <c r="F103" s="21">
        <f t="shared" si="8"/>
        <v>63.41566481174027</v>
      </c>
      <c r="G103" s="20">
        <f t="shared" si="11"/>
        <v>0.014312384259259256</v>
      </c>
      <c r="H103" s="214">
        <f t="shared" si="9"/>
        <v>0.004624266975308641</v>
      </c>
    </row>
    <row r="104" spans="1:8" ht="12.75">
      <c r="A104" s="31">
        <v>96</v>
      </c>
      <c r="B104" s="94" t="s">
        <v>219</v>
      </c>
      <c r="C104" s="94" t="s">
        <v>377</v>
      </c>
      <c r="D104" s="62">
        <v>0.028588657407407406</v>
      </c>
      <c r="E104" s="48">
        <f t="shared" si="10"/>
        <v>46.98792741876716</v>
      </c>
      <c r="F104" s="21">
        <f t="shared" si="8"/>
        <v>61.98792741876716</v>
      </c>
      <c r="G104" s="20">
        <f t="shared" si="11"/>
        <v>0.015155439814814814</v>
      </c>
      <c r="H104" s="214">
        <f t="shared" si="9"/>
        <v>0.004764776234567901</v>
      </c>
    </row>
    <row r="105" spans="1:8" ht="12.75">
      <c r="A105" s="31">
        <v>97</v>
      </c>
      <c r="B105" s="92" t="s">
        <v>279</v>
      </c>
      <c r="C105" s="92" t="s">
        <v>13</v>
      </c>
      <c r="D105" s="62">
        <v>0.028651851851851855</v>
      </c>
      <c r="E105" s="48">
        <f t="shared" si="10"/>
        <v>46.884290977249215</v>
      </c>
      <c r="F105" s="21">
        <f aca="true" t="shared" si="12" ref="F105:F125">E105+E$4</f>
        <v>61.884290977249215</v>
      </c>
      <c r="G105" s="20">
        <f t="shared" si="11"/>
        <v>0.015218634259259263</v>
      </c>
      <c r="H105" s="214">
        <f aca="true" t="shared" si="13" ref="H105:H125">D105/6</f>
        <v>0.0047753086419753095</v>
      </c>
    </row>
    <row r="106" spans="1:8" ht="12.75">
      <c r="A106" s="31">
        <v>98</v>
      </c>
      <c r="B106" s="94" t="s">
        <v>137</v>
      </c>
      <c r="C106" s="94" t="s">
        <v>65</v>
      </c>
      <c r="D106" s="62">
        <v>0.02875752314814815</v>
      </c>
      <c r="E106" s="48">
        <f aca="true" t="shared" si="14" ref="E106:E125">(D$9/D106)*100</f>
        <v>46.71201175215825</v>
      </c>
      <c r="F106" s="21">
        <f t="shared" si="12"/>
        <v>61.71201175215825</v>
      </c>
      <c r="G106" s="20">
        <f aca="true" t="shared" si="15" ref="G106:G125">D106-D$9</f>
        <v>0.015324305555555558</v>
      </c>
      <c r="H106" s="214">
        <f t="shared" si="13"/>
        <v>0.004792920524691358</v>
      </c>
    </row>
    <row r="107" spans="1:8" ht="12.75">
      <c r="A107" s="31">
        <v>99</v>
      </c>
      <c r="B107" s="92" t="s">
        <v>100</v>
      </c>
      <c r="C107" s="92" t="s">
        <v>99</v>
      </c>
      <c r="D107" s="62">
        <v>0.028765046296296296</v>
      </c>
      <c r="E107" s="48">
        <f t="shared" si="14"/>
        <v>46.6997947933851</v>
      </c>
      <c r="F107" s="21">
        <f t="shared" si="12"/>
        <v>61.6997947933851</v>
      </c>
      <c r="G107" s="20">
        <f t="shared" si="15"/>
        <v>0.015331828703703703</v>
      </c>
      <c r="H107" s="214">
        <f t="shared" si="13"/>
        <v>0.004794174382716049</v>
      </c>
    </row>
    <row r="108" spans="1:8" ht="12.75">
      <c r="A108" s="31">
        <v>100</v>
      </c>
      <c r="B108" s="94" t="s">
        <v>101</v>
      </c>
      <c r="C108" s="94" t="s">
        <v>102</v>
      </c>
      <c r="D108" s="62">
        <v>0.02886770833333333</v>
      </c>
      <c r="E108" s="48">
        <f t="shared" si="14"/>
        <v>46.53371662717458</v>
      </c>
      <c r="F108" s="21">
        <f t="shared" si="12"/>
        <v>61.53371662717458</v>
      </c>
      <c r="G108" s="20">
        <f t="shared" si="15"/>
        <v>0.015434490740740736</v>
      </c>
      <c r="H108" s="214">
        <f t="shared" si="13"/>
        <v>0.004811284722222221</v>
      </c>
    </row>
    <row r="109" spans="1:8" ht="12.75">
      <c r="A109" s="31">
        <v>101</v>
      </c>
      <c r="B109" s="94" t="s">
        <v>101</v>
      </c>
      <c r="C109" s="94" t="s">
        <v>138</v>
      </c>
      <c r="D109" s="62">
        <v>0.029666666666666664</v>
      </c>
      <c r="E109" s="48">
        <f t="shared" si="14"/>
        <v>45.28050873907616</v>
      </c>
      <c r="F109" s="21">
        <f t="shared" si="12"/>
        <v>60.28050873907616</v>
      </c>
      <c r="G109" s="20">
        <f t="shared" si="15"/>
        <v>0.01623344907407407</v>
      </c>
      <c r="H109" s="214">
        <f t="shared" si="13"/>
        <v>0.004944444444444444</v>
      </c>
    </row>
    <row r="110" spans="1:8" ht="12.75">
      <c r="A110" s="31">
        <v>102</v>
      </c>
      <c r="B110" s="92" t="s">
        <v>79</v>
      </c>
      <c r="C110" s="92" t="s">
        <v>13</v>
      </c>
      <c r="D110" s="62">
        <v>0.029695833333333334</v>
      </c>
      <c r="E110" s="48">
        <f t="shared" si="14"/>
        <v>45.236035109053205</v>
      </c>
      <c r="F110" s="21">
        <f t="shared" si="12"/>
        <v>60.236035109053205</v>
      </c>
      <c r="G110" s="20">
        <f t="shared" si="15"/>
        <v>0.01626261574074074</v>
      </c>
      <c r="H110" s="214">
        <f t="shared" si="13"/>
        <v>0.004949305555555556</v>
      </c>
    </row>
    <row r="111" spans="1:8" ht="12.75">
      <c r="A111" s="31">
        <v>103</v>
      </c>
      <c r="B111" s="94" t="s">
        <v>226</v>
      </c>
      <c r="C111" s="94" t="s">
        <v>120</v>
      </c>
      <c r="D111" s="62">
        <v>0.031262384259259264</v>
      </c>
      <c r="E111" s="48">
        <f t="shared" si="14"/>
        <v>42.969267734638485</v>
      </c>
      <c r="F111" s="21">
        <f t="shared" si="12"/>
        <v>57.969267734638485</v>
      </c>
      <c r="G111" s="20">
        <f t="shared" si="15"/>
        <v>0.017829166666666674</v>
      </c>
      <c r="H111" s="214">
        <f t="shared" si="13"/>
        <v>0.005210397376543211</v>
      </c>
    </row>
    <row r="112" spans="1:8" ht="12.75">
      <c r="A112" s="31">
        <v>104</v>
      </c>
      <c r="B112" s="92" t="s">
        <v>228</v>
      </c>
      <c r="C112" s="92" t="s">
        <v>80</v>
      </c>
      <c r="D112" s="62">
        <v>0.03167210648148148</v>
      </c>
      <c r="E112" s="48">
        <f t="shared" si="14"/>
        <v>42.41340120666406</v>
      </c>
      <c r="F112" s="21">
        <f t="shared" si="12"/>
        <v>57.41340120666406</v>
      </c>
      <c r="G112" s="20">
        <f t="shared" si="15"/>
        <v>0.018238888888888888</v>
      </c>
      <c r="H112" s="214">
        <f t="shared" si="13"/>
        <v>0.005278684413580246</v>
      </c>
    </row>
    <row r="113" spans="1:8" ht="12.75">
      <c r="A113" s="31">
        <v>105</v>
      </c>
      <c r="B113" s="92" t="s">
        <v>26</v>
      </c>
      <c r="C113" s="92" t="s">
        <v>223</v>
      </c>
      <c r="D113" s="62">
        <v>0.03351446759259259</v>
      </c>
      <c r="E113" s="48">
        <f t="shared" si="14"/>
        <v>40.08184690829347</v>
      </c>
      <c r="F113" s="21">
        <f t="shared" si="12"/>
        <v>55.08184690829347</v>
      </c>
      <c r="G113" s="20">
        <f t="shared" si="15"/>
        <v>0.020081250000000002</v>
      </c>
      <c r="H113" s="214">
        <f t="shared" si="13"/>
        <v>0.005585744598765432</v>
      </c>
    </row>
    <row r="114" spans="1:8" ht="12.75">
      <c r="A114" s="31">
        <v>106</v>
      </c>
      <c r="B114" s="92" t="s">
        <v>9</v>
      </c>
      <c r="C114" s="92" t="s">
        <v>333</v>
      </c>
      <c r="D114" s="62">
        <v>0.03362858796296297</v>
      </c>
      <c r="E114" s="48">
        <f t="shared" si="14"/>
        <v>39.94582706650467</v>
      </c>
      <c r="F114" s="21">
        <f t="shared" si="12"/>
        <v>54.94582706650467</v>
      </c>
      <c r="G114" s="20">
        <f t="shared" si="15"/>
        <v>0.020195370370370377</v>
      </c>
      <c r="H114" s="214">
        <f t="shared" si="13"/>
        <v>0.005604764660493828</v>
      </c>
    </row>
    <row r="115" spans="1:8" ht="12.75">
      <c r="A115" s="31">
        <v>107</v>
      </c>
      <c r="B115" s="92" t="s">
        <v>39</v>
      </c>
      <c r="C115" s="92" t="s">
        <v>43</v>
      </c>
      <c r="D115" s="62">
        <v>0.03517708333333334</v>
      </c>
      <c r="E115" s="48">
        <f t="shared" si="14"/>
        <v>38.18741157503372</v>
      </c>
      <c r="F115" s="21">
        <f t="shared" si="12"/>
        <v>53.18741157503372</v>
      </c>
      <c r="G115" s="20">
        <f t="shared" si="15"/>
        <v>0.021743865740740748</v>
      </c>
      <c r="H115" s="214">
        <f t="shared" si="13"/>
        <v>0.005862847222222223</v>
      </c>
    </row>
    <row r="116" spans="1:8" ht="12.75">
      <c r="A116" s="31">
        <v>108</v>
      </c>
      <c r="B116" s="94" t="s">
        <v>143</v>
      </c>
      <c r="C116" s="94" t="s">
        <v>33</v>
      </c>
      <c r="D116" s="62">
        <v>0.03622233796296297</v>
      </c>
      <c r="E116" s="48">
        <f t="shared" si="14"/>
        <v>37.085451541885405</v>
      </c>
      <c r="F116" s="21">
        <f t="shared" si="12"/>
        <v>52.085451541885405</v>
      </c>
      <c r="G116" s="20">
        <f t="shared" si="15"/>
        <v>0.022789120370370376</v>
      </c>
      <c r="H116" s="214">
        <f t="shared" si="13"/>
        <v>0.006037056327160495</v>
      </c>
    </row>
    <row r="117" spans="1:8" ht="12.75">
      <c r="A117" s="31">
        <v>109</v>
      </c>
      <c r="B117" s="92" t="s">
        <v>244</v>
      </c>
      <c r="C117" s="92" t="s">
        <v>41</v>
      </c>
      <c r="D117" s="62">
        <v>0.036228356481481476</v>
      </c>
      <c r="E117" s="48">
        <f t="shared" si="14"/>
        <v>37.079290636491145</v>
      </c>
      <c r="F117" s="21">
        <f t="shared" si="12"/>
        <v>52.079290636491145</v>
      </c>
      <c r="G117" s="20">
        <f t="shared" si="15"/>
        <v>0.022795138888888886</v>
      </c>
      <c r="H117" s="214">
        <f t="shared" si="13"/>
        <v>0.006038059413580246</v>
      </c>
    </row>
    <row r="118" spans="1:8" ht="12.75">
      <c r="A118" s="31">
        <v>110</v>
      </c>
      <c r="B118" s="92" t="s">
        <v>9</v>
      </c>
      <c r="C118" s="92" t="s">
        <v>10</v>
      </c>
      <c r="D118" s="62">
        <v>0.03700162037037037</v>
      </c>
      <c r="E118" s="48">
        <f t="shared" si="14"/>
        <v>36.30440358592904</v>
      </c>
      <c r="F118" s="21">
        <f t="shared" si="12"/>
        <v>51.30440358592904</v>
      </c>
      <c r="G118" s="20">
        <f t="shared" si="15"/>
        <v>0.023568402777777782</v>
      </c>
      <c r="H118" s="214">
        <f t="shared" si="13"/>
        <v>0.006166936728395062</v>
      </c>
    </row>
    <row r="119" spans="1:8" ht="12.75">
      <c r="A119" s="31">
        <v>111</v>
      </c>
      <c r="B119" s="92" t="s">
        <v>98</v>
      </c>
      <c r="C119" s="92" t="s">
        <v>15</v>
      </c>
      <c r="D119" s="62">
        <v>0.03847604166666667</v>
      </c>
      <c r="E119" s="48">
        <f t="shared" si="14"/>
        <v>34.913200554698236</v>
      </c>
      <c r="F119" s="21">
        <f t="shared" si="12"/>
        <v>49.913200554698236</v>
      </c>
      <c r="G119" s="20">
        <f t="shared" si="15"/>
        <v>0.02504282407407408</v>
      </c>
      <c r="H119" s="214">
        <f t="shared" si="13"/>
        <v>0.006412673611111111</v>
      </c>
    </row>
    <row r="120" spans="1:8" ht="12.75">
      <c r="A120" s="31">
        <v>112</v>
      </c>
      <c r="B120" s="94" t="s">
        <v>124</v>
      </c>
      <c r="C120" s="94" t="s">
        <v>102</v>
      </c>
      <c r="D120" s="62">
        <v>0.03896666666666667</v>
      </c>
      <c r="E120" s="48">
        <f t="shared" si="14"/>
        <v>34.4736122992111</v>
      </c>
      <c r="F120" s="21">
        <f t="shared" si="12"/>
        <v>49.4736122992111</v>
      </c>
      <c r="G120" s="20">
        <f t="shared" si="15"/>
        <v>0.02553344907407408</v>
      </c>
      <c r="H120" s="214">
        <f t="shared" si="13"/>
        <v>0.006494444444444445</v>
      </c>
    </row>
    <row r="121" spans="1:8" ht="12.75">
      <c r="A121" s="31">
        <v>113</v>
      </c>
      <c r="B121" s="92" t="s">
        <v>228</v>
      </c>
      <c r="C121" s="92" t="s">
        <v>67</v>
      </c>
      <c r="D121" s="62">
        <v>0.04080914351851852</v>
      </c>
      <c r="E121" s="48">
        <f t="shared" si="14"/>
        <v>32.91717599144618</v>
      </c>
      <c r="F121" s="21">
        <f t="shared" si="12"/>
        <v>47.91717599144618</v>
      </c>
      <c r="G121" s="20">
        <f t="shared" si="15"/>
        <v>0.02737592592592593</v>
      </c>
      <c r="H121" s="214">
        <f t="shared" si="13"/>
        <v>0.0068015239197530865</v>
      </c>
    </row>
    <row r="122" spans="1:8" ht="12.75">
      <c r="A122" s="31">
        <v>114</v>
      </c>
      <c r="B122" s="94" t="s">
        <v>86</v>
      </c>
      <c r="C122" s="94" t="s">
        <v>50</v>
      </c>
      <c r="D122" s="128">
        <v>0.04174861111111111</v>
      </c>
      <c r="E122" s="48">
        <f t="shared" si="14"/>
        <v>32.17644188651208</v>
      </c>
      <c r="F122" s="21">
        <f t="shared" si="12"/>
        <v>47.17644188651208</v>
      </c>
      <c r="G122" s="20">
        <f t="shared" si="15"/>
        <v>0.02831539351851852</v>
      </c>
      <c r="H122" s="214">
        <f t="shared" si="13"/>
        <v>0.006958101851851852</v>
      </c>
    </row>
    <row r="123" spans="1:8" ht="12.75">
      <c r="A123" s="31">
        <v>115</v>
      </c>
      <c r="B123" s="92" t="s">
        <v>92</v>
      </c>
      <c r="C123" s="92" t="s">
        <v>146</v>
      </c>
      <c r="D123" s="128">
        <v>0.04302291666666667</v>
      </c>
      <c r="E123" s="48">
        <f t="shared" si="14"/>
        <v>31.223400534814022</v>
      </c>
      <c r="F123" s="21">
        <f t="shared" si="12"/>
        <v>46.22340053481402</v>
      </c>
      <c r="G123" s="20">
        <f t="shared" si="15"/>
        <v>0.029589699074074077</v>
      </c>
      <c r="H123" s="214">
        <f t="shared" si="13"/>
        <v>0.007170486111111111</v>
      </c>
    </row>
    <row r="124" spans="1:8" ht="12.75">
      <c r="A124" s="31">
        <v>116</v>
      </c>
      <c r="B124" s="94" t="s">
        <v>86</v>
      </c>
      <c r="C124" s="94" t="s">
        <v>121</v>
      </c>
      <c r="D124" s="128">
        <v>0.05523298611111111</v>
      </c>
      <c r="E124" s="48">
        <f t="shared" si="14"/>
        <v>24.321005504879373</v>
      </c>
      <c r="F124" s="21">
        <f t="shared" si="12"/>
        <v>39.32100550487937</v>
      </c>
      <c r="G124" s="20">
        <f t="shared" si="15"/>
        <v>0.04179976851851852</v>
      </c>
      <c r="H124" s="214">
        <f t="shared" si="13"/>
        <v>0.009205497685185185</v>
      </c>
    </row>
    <row r="125" spans="1:8" ht="12.75">
      <c r="A125" s="31">
        <v>117</v>
      </c>
      <c r="B125" s="92" t="s">
        <v>400</v>
      </c>
      <c r="C125" s="92" t="s">
        <v>67</v>
      </c>
      <c r="D125" s="128">
        <v>0.055334837962962964</v>
      </c>
      <c r="E125" s="48">
        <f t="shared" si="14"/>
        <v>24.276239141756935</v>
      </c>
      <c r="F125" s="21">
        <f t="shared" si="12"/>
        <v>39.27623914175693</v>
      </c>
      <c r="G125" s="20">
        <f t="shared" si="15"/>
        <v>0.041901620370370374</v>
      </c>
      <c r="H125" s="214">
        <f t="shared" si="13"/>
        <v>0.00922247299382716</v>
      </c>
    </row>
    <row r="126" spans="1:8" ht="12.75">
      <c r="A126" s="31">
        <v>118</v>
      </c>
      <c r="B126" s="92" t="s">
        <v>41</v>
      </c>
      <c r="C126" s="92" t="s">
        <v>12</v>
      </c>
      <c r="D126" s="62" t="s">
        <v>253</v>
      </c>
      <c r="E126" s="48"/>
      <c r="F126" s="21"/>
      <c r="G126" s="20"/>
      <c r="H126" s="6"/>
    </row>
    <row r="127" spans="1:8" ht="12.75">
      <c r="A127" s="31">
        <v>119</v>
      </c>
      <c r="B127" s="92" t="s">
        <v>21</v>
      </c>
      <c r="C127" s="92" t="s">
        <v>41</v>
      </c>
      <c r="D127" s="62" t="s">
        <v>389</v>
      </c>
      <c r="E127" s="48"/>
      <c r="F127" s="21"/>
      <c r="G127" s="20"/>
      <c r="H127" s="6"/>
    </row>
    <row r="128" spans="2:6" ht="12.75">
      <c r="B128" s="77"/>
      <c r="C128" s="77"/>
      <c r="F128" s="39"/>
    </row>
    <row r="129" spans="2:6" ht="12.75">
      <c r="B129" s="77"/>
      <c r="C129" s="77"/>
      <c r="F129" s="39"/>
    </row>
    <row r="130" spans="2:6" ht="12.75">
      <c r="B130" s="77"/>
      <c r="C130" s="77"/>
      <c r="F130" s="39"/>
    </row>
    <row r="131" spans="2:6" ht="12.75">
      <c r="B131" s="77"/>
      <c r="C131" s="77"/>
      <c r="F131" s="39"/>
    </row>
    <row r="132" spans="2:6" ht="12.75">
      <c r="B132" s="77"/>
      <c r="C132" s="77"/>
      <c r="F132" s="39"/>
    </row>
    <row r="133" spans="2:6" ht="12.75">
      <c r="B133" s="77"/>
      <c r="C133" s="77"/>
      <c r="F133" s="39"/>
    </row>
    <row r="134" spans="2:6" ht="12.75">
      <c r="B134" s="77"/>
      <c r="C134" s="77"/>
      <c r="F134" s="39"/>
    </row>
  </sheetData>
  <mergeCells count="7">
    <mergeCell ref="A1:G1"/>
    <mergeCell ref="A6:B6"/>
    <mergeCell ref="A7:B7"/>
    <mergeCell ref="A3:B3"/>
    <mergeCell ref="A4:B4"/>
    <mergeCell ref="A5:B5"/>
    <mergeCell ref="C6:G6"/>
  </mergeCells>
  <printOptions horizontalCentered="1"/>
  <pageMargins left="0.5905511811023623" right="0.5905511811023623" top="0.5905511811023623" bottom="0.7086614173228347" header="0.5118110236220472" footer="0.5118110236220472"/>
  <pageSetup horizontalDpi="600" verticalDpi="600" orientation="portrait" paperSize="9" r:id="rId1"/>
  <headerFooter alignWithMargins="0">
    <oddFooter>&amp;L&amp;"Arial CE,Tučné"&amp;8http://zrliga.zrnet.cz&amp;C&amp;"Arial CE,Tučné"&amp;8 5. ročník ŽĎÁRSKÉ LIGY MISTRŮ&amp;R&amp;"Arial CE,Tučné"&amp;8&amp;D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29"/>
  <sheetViews>
    <sheetView workbookViewId="0" topLeftCell="A1">
      <selection activeCell="A1" sqref="A1:G1"/>
    </sheetView>
  </sheetViews>
  <sheetFormatPr defaultColWidth="9.00390625" defaultRowHeight="12.75"/>
  <cols>
    <col min="1" max="1" width="3.625" style="0" bestFit="1" customWidth="1"/>
    <col min="2" max="2" width="15.125" style="0" bestFit="1" customWidth="1"/>
    <col min="3" max="3" width="10.75390625" style="0" bestFit="1" customWidth="1"/>
    <col min="4" max="4" width="8.875" style="0" customWidth="1"/>
    <col min="5" max="5" width="7.375" style="0" bestFit="1" customWidth="1"/>
    <col min="6" max="6" width="9.75390625" style="0" customWidth="1"/>
    <col min="7" max="7" width="6.75390625" style="0" bestFit="1" customWidth="1"/>
  </cols>
  <sheetData>
    <row r="1" spans="1:7" ht="27">
      <c r="A1" s="327" t="s">
        <v>293</v>
      </c>
      <c r="B1" s="327"/>
      <c r="C1" s="327"/>
      <c r="D1" s="327"/>
      <c r="E1" s="327"/>
      <c r="F1" s="327"/>
      <c r="G1" s="327"/>
    </row>
    <row r="3" spans="1:5" ht="12.75">
      <c r="A3" s="329"/>
      <c r="B3" s="329"/>
      <c r="C3" s="1"/>
      <c r="E3" s="3" t="s">
        <v>31</v>
      </c>
    </row>
    <row r="4" spans="1:5" ht="12.75">
      <c r="A4" s="328" t="s">
        <v>0</v>
      </c>
      <c r="B4" s="328"/>
      <c r="C4" s="23" t="s">
        <v>284</v>
      </c>
      <c r="E4" s="3">
        <v>5</v>
      </c>
    </row>
    <row r="5" spans="1:3" ht="12.75">
      <c r="A5" s="328" t="s">
        <v>1</v>
      </c>
      <c r="B5" s="328"/>
      <c r="C5" s="177">
        <v>38403</v>
      </c>
    </row>
    <row r="6" spans="1:7" ht="12.75">
      <c r="A6" s="328" t="s">
        <v>2</v>
      </c>
      <c r="B6" s="328"/>
      <c r="C6" s="330" t="s">
        <v>285</v>
      </c>
      <c r="D6" s="330"/>
      <c r="E6" s="330"/>
      <c r="F6" s="330"/>
      <c r="G6" s="330"/>
    </row>
    <row r="7" spans="1:3" ht="13.5" thickBot="1">
      <c r="A7" s="328" t="s">
        <v>3</v>
      </c>
      <c r="B7" s="328"/>
      <c r="C7" s="8">
        <f>COUNTA(B9:B109)</f>
        <v>96</v>
      </c>
    </row>
    <row r="8" spans="1:7" ht="13.5" thickBot="1">
      <c r="A8" s="54" t="s">
        <v>4</v>
      </c>
      <c r="B8" s="54" t="s">
        <v>6</v>
      </c>
      <c r="C8" s="54" t="s">
        <v>5</v>
      </c>
      <c r="D8" s="55" t="s">
        <v>71</v>
      </c>
      <c r="E8" s="56" t="s">
        <v>11</v>
      </c>
      <c r="F8" s="57" t="s">
        <v>70</v>
      </c>
      <c r="G8" s="54" t="s">
        <v>139</v>
      </c>
    </row>
    <row r="9" spans="1:7" ht="12.75">
      <c r="A9" s="31">
        <v>1</v>
      </c>
      <c r="B9" s="178" t="s">
        <v>178</v>
      </c>
      <c r="C9" s="178" t="s">
        <v>38</v>
      </c>
      <c r="D9" s="53">
        <v>0.003599537037037037</v>
      </c>
      <c r="E9" s="50">
        <f aca="true" t="shared" si="0" ref="E9:E40">(D$9/D9)*100</f>
        <v>100</v>
      </c>
      <c r="F9" s="42">
        <f aca="true" t="shared" si="1" ref="F9:F40">E9+E$4</f>
        <v>105</v>
      </c>
      <c r="G9" s="41"/>
    </row>
    <row r="10" spans="1:7" ht="12.75">
      <c r="A10" s="31">
        <v>2</v>
      </c>
      <c r="B10" s="93" t="s">
        <v>403</v>
      </c>
      <c r="C10" s="93" t="s">
        <v>245</v>
      </c>
      <c r="D10" s="51">
        <v>0.0036574074074074074</v>
      </c>
      <c r="E10" s="48">
        <f t="shared" si="0"/>
        <v>98.41772151898735</v>
      </c>
      <c r="F10" s="21">
        <f t="shared" si="1"/>
        <v>103.41772151898735</v>
      </c>
      <c r="G10" s="20">
        <f aca="true" t="shared" si="2" ref="G10:G41">D10-D$9</f>
        <v>5.7870370370370454E-05</v>
      </c>
    </row>
    <row r="11" spans="1:7" ht="12.75">
      <c r="A11" s="31">
        <v>3</v>
      </c>
      <c r="B11" s="93" t="s">
        <v>176</v>
      </c>
      <c r="C11" s="93" t="s">
        <v>10</v>
      </c>
      <c r="D11" s="51">
        <v>0.0037268518518518514</v>
      </c>
      <c r="E11" s="48">
        <f t="shared" si="0"/>
        <v>96.58385093167703</v>
      </c>
      <c r="F11" s="21">
        <f t="shared" si="1"/>
        <v>101.58385093167703</v>
      </c>
      <c r="G11" s="20">
        <f t="shared" si="2"/>
        <v>0.00012731481481481448</v>
      </c>
    </row>
    <row r="12" spans="1:7" ht="12.75">
      <c r="A12" s="31">
        <v>4</v>
      </c>
      <c r="B12" s="93" t="s">
        <v>176</v>
      </c>
      <c r="C12" s="93" t="s">
        <v>28</v>
      </c>
      <c r="D12" s="51">
        <v>0.003761574074074074</v>
      </c>
      <c r="E12" s="48">
        <f t="shared" si="0"/>
        <v>95.6923076923077</v>
      </c>
      <c r="F12" s="21">
        <f t="shared" si="1"/>
        <v>100.6923076923077</v>
      </c>
      <c r="G12" s="20">
        <f t="shared" si="2"/>
        <v>0.00016203703703703692</v>
      </c>
    </row>
    <row r="13" spans="1:7" ht="12.75">
      <c r="A13" s="31">
        <v>5</v>
      </c>
      <c r="B13" s="93" t="s">
        <v>125</v>
      </c>
      <c r="C13" s="93" t="s">
        <v>43</v>
      </c>
      <c r="D13" s="51">
        <v>0.0038425925925925923</v>
      </c>
      <c r="E13" s="48">
        <f t="shared" si="0"/>
        <v>93.67469879518072</v>
      </c>
      <c r="F13" s="21">
        <f t="shared" si="1"/>
        <v>98.67469879518072</v>
      </c>
      <c r="G13" s="20">
        <f t="shared" si="2"/>
        <v>0.00024305555555555539</v>
      </c>
    </row>
    <row r="14" spans="1:7" ht="12.75">
      <c r="A14" s="31">
        <v>6</v>
      </c>
      <c r="B14" s="93" t="s">
        <v>109</v>
      </c>
      <c r="C14" s="93" t="s">
        <v>163</v>
      </c>
      <c r="D14" s="51">
        <v>0.003958333333333334</v>
      </c>
      <c r="E14" s="48">
        <f t="shared" si="0"/>
        <v>90.93567251461987</v>
      </c>
      <c r="F14" s="21">
        <f t="shared" si="1"/>
        <v>95.93567251461987</v>
      </c>
      <c r="G14" s="20">
        <f t="shared" si="2"/>
        <v>0.00035879629629629673</v>
      </c>
    </row>
    <row r="15" spans="1:7" ht="12.75">
      <c r="A15" s="31">
        <v>7</v>
      </c>
      <c r="B15" s="93" t="s">
        <v>160</v>
      </c>
      <c r="C15" s="93" t="s">
        <v>17</v>
      </c>
      <c r="D15" s="51">
        <v>0.00400462962962963</v>
      </c>
      <c r="E15" s="48">
        <f t="shared" si="0"/>
        <v>89.88439306358381</v>
      </c>
      <c r="F15" s="21">
        <f t="shared" si="1"/>
        <v>94.88439306358381</v>
      </c>
      <c r="G15" s="20">
        <f t="shared" si="2"/>
        <v>0.00040509259259259274</v>
      </c>
    </row>
    <row r="16" spans="1:7" ht="12.75">
      <c r="A16" s="31">
        <v>8</v>
      </c>
      <c r="B16" s="93" t="s">
        <v>257</v>
      </c>
      <c r="C16" s="93" t="s">
        <v>28</v>
      </c>
      <c r="D16" s="51">
        <v>0.004189814814814815</v>
      </c>
      <c r="E16" s="48">
        <f t="shared" si="0"/>
        <v>85.91160220994475</v>
      </c>
      <c r="F16" s="21">
        <f t="shared" si="1"/>
        <v>90.91160220994475</v>
      </c>
      <c r="G16" s="20">
        <f t="shared" si="2"/>
        <v>0.0005902777777777777</v>
      </c>
    </row>
    <row r="17" spans="1:7" ht="12.75">
      <c r="A17" s="31">
        <v>9</v>
      </c>
      <c r="B17" s="93" t="s">
        <v>317</v>
      </c>
      <c r="C17" s="93" t="s">
        <v>292</v>
      </c>
      <c r="D17" s="51">
        <v>0.004293981481481481</v>
      </c>
      <c r="E17" s="48">
        <f t="shared" si="0"/>
        <v>83.82749326145553</v>
      </c>
      <c r="F17" s="21">
        <f t="shared" si="1"/>
        <v>88.82749326145553</v>
      </c>
      <c r="G17" s="20">
        <f t="shared" si="2"/>
        <v>0.0006944444444444441</v>
      </c>
    </row>
    <row r="18" spans="1:7" ht="12.75">
      <c r="A18" s="31">
        <v>10</v>
      </c>
      <c r="B18" s="97" t="s">
        <v>179</v>
      </c>
      <c r="C18" s="97" t="s">
        <v>120</v>
      </c>
      <c r="D18" s="51">
        <v>0.00431712962962963</v>
      </c>
      <c r="E18" s="48">
        <f t="shared" si="0"/>
        <v>83.37801608579088</v>
      </c>
      <c r="F18" s="21">
        <f t="shared" si="1"/>
        <v>88.37801608579088</v>
      </c>
      <c r="G18" s="20">
        <f t="shared" si="2"/>
        <v>0.000717592592592593</v>
      </c>
    </row>
    <row r="19" spans="1:7" ht="12.75">
      <c r="A19" s="31">
        <v>11</v>
      </c>
      <c r="B19" s="93" t="s">
        <v>53</v>
      </c>
      <c r="C19" s="93" t="s">
        <v>13</v>
      </c>
      <c r="D19" s="51">
        <v>0.0044212962962962956</v>
      </c>
      <c r="E19" s="48">
        <f t="shared" si="0"/>
        <v>81.41361256544504</v>
      </c>
      <c r="F19" s="21">
        <f t="shared" si="1"/>
        <v>86.41361256544504</v>
      </c>
      <c r="G19" s="20">
        <f t="shared" si="2"/>
        <v>0.0008217592592592586</v>
      </c>
    </row>
    <row r="20" spans="1:7" ht="13.5" thickBot="1">
      <c r="A20" s="32">
        <v>12</v>
      </c>
      <c r="B20" s="157" t="s">
        <v>171</v>
      </c>
      <c r="C20" s="157" t="s">
        <v>10</v>
      </c>
      <c r="D20" s="52">
        <v>0.004432870370370371</v>
      </c>
      <c r="E20" s="49">
        <f t="shared" si="0"/>
        <v>81.20104438642296</v>
      </c>
      <c r="F20" s="33">
        <f t="shared" si="1"/>
        <v>86.20104438642296</v>
      </c>
      <c r="G20" s="44">
        <f t="shared" si="2"/>
        <v>0.0008333333333333339</v>
      </c>
    </row>
    <row r="21" spans="1:7" ht="12.75">
      <c r="A21" s="31">
        <v>13</v>
      </c>
      <c r="B21" s="164" t="s">
        <v>90</v>
      </c>
      <c r="C21" s="164" t="s">
        <v>13</v>
      </c>
      <c r="D21" s="53">
        <v>0.004479166666666667</v>
      </c>
      <c r="E21" s="50">
        <f t="shared" si="0"/>
        <v>80.36175710594314</v>
      </c>
      <c r="F21" s="42">
        <f t="shared" si="1"/>
        <v>85.36175710594314</v>
      </c>
      <c r="G21" s="41">
        <f t="shared" si="2"/>
        <v>0.0008796296296296299</v>
      </c>
    </row>
    <row r="22" spans="1:7" ht="12.75">
      <c r="A22" s="31">
        <v>14</v>
      </c>
      <c r="B22" s="92" t="s">
        <v>131</v>
      </c>
      <c r="C22" s="92" t="s">
        <v>18</v>
      </c>
      <c r="D22" s="51">
        <v>0.004479166666666667</v>
      </c>
      <c r="E22" s="48">
        <f t="shared" si="0"/>
        <v>80.36175710594314</v>
      </c>
      <c r="F22" s="21">
        <f t="shared" si="1"/>
        <v>85.36175710594314</v>
      </c>
      <c r="G22" s="20">
        <f t="shared" si="2"/>
        <v>0.0008796296296296299</v>
      </c>
    </row>
    <row r="23" spans="1:7" ht="12.75">
      <c r="A23" s="31">
        <v>15</v>
      </c>
      <c r="B23" s="92" t="s">
        <v>165</v>
      </c>
      <c r="C23" s="92" t="s">
        <v>63</v>
      </c>
      <c r="D23" s="51">
        <v>0.004502314814814815</v>
      </c>
      <c r="E23" s="48">
        <f t="shared" si="0"/>
        <v>79.94858611825192</v>
      </c>
      <c r="F23" s="21">
        <f t="shared" si="1"/>
        <v>84.94858611825192</v>
      </c>
      <c r="G23" s="20">
        <f t="shared" si="2"/>
        <v>0.000902777777777778</v>
      </c>
    </row>
    <row r="24" spans="1:7" ht="12.75">
      <c r="A24" s="31">
        <v>16</v>
      </c>
      <c r="B24" s="92" t="s">
        <v>92</v>
      </c>
      <c r="C24" s="92" t="s">
        <v>275</v>
      </c>
      <c r="D24" s="51">
        <v>0.004525462962962963</v>
      </c>
      <c r="E24" s="48">
        <f t="shared" si="0"/>
        <v>79.53964194373401</v>
      </c>
      <c r="F24" s="21">
        <f t="shared" si="1"/>
        <v>84.53964194373401</v>
      </c>
      <c r="G24" s="20">
        <f t="shared" si="2"/>
        <v>0.000925925925925926</v>
      </c>
    </row>
    <row r="25" spans="1:7" ht="12.75">
      <c r="A25" s="31">
        <v>17</v>
      </c>
      <c r="B25" s="92" t="s">
        <v>127</v>
      </c>
      <c r="C25" s="92" t="s">
        <v>38</v>
      </c>
      <c r="D25" s="51">
        <v>0.004548611111111111</v>
      </c>
      <c r="E25" s="48">
        <f t="shared" si="0"/>
        <v>79.13486005089058</v>
      </c>
      <c r="F25" s="21">
        <f t="shared" si="1"/>
        <v>84.13486005089058</v>
      </c>
      <c r="G25" s="20">
        <f t="shared" si="2"/>
        <v>0.000949074074074074</v>
      </c>
    </row>
    <row r="26" spans="1:7" ht="12.75">
      <c r="A26" s="31">
        <v>18</v>
      </c>
      <c r="B26" s="92" t="s">
        <v>53</v>
      </c>
      <c r="C26" s="92" t="s">
        <v>48</v>
      </c>
      <c r="D26" s="51">
        <v>0.004560185185185185</v>
      </c>
      <c r="E26" s="48">
        <f t="shared" si="0"/>
        <v>78.93401015228426</v>
      </c>
      <c r="F26" s="21">
        <f t="shared" si="1"/>
        <v>83.93401015228426</v>
      </c>
      <c r="G26" s="20">
        <f t="shared" si="2"/>
        <v>0.0009606481481481484</v>
      </c>
    </row>
    <row r="27" spans="1:7" ht="12.75">
      <c r="A27" s="31">
        <v>19</v>
      </c>
      <c r="B27" s="92" t="s">
        <v>404</v>
      </c>
      <c r="C27" s="92" t="s">
        <v>180</v>
      </c>
      <c r="D27" s="51">
        <v>0.004583333333333333</v>
      </c>
      <c r="E27" s="48">
        <f t="shared" si="0"/>
        <v>78.53535353535354</v>
      </c>
      <c r="F27" s="21">
        <f t="shared" si="1"/>
        <v>83.53535353535354</v>
      </c>
      <c r="G27" s="20">
        <f t="shared" si="2"/>
        <v>0.0009837962962962964</v>
      </c>
    </row>
    <row r="28" spans="1:7" ht="12.75">
      <c r="A28" s="31">
        <v>20</v>
      </c>
      <c r="B28" s="92" t="s">
        <v>40</v>
      </c>
      <c r="C28" s="92" t="s">
        <v>225</v>
      </c>
      <c r="D28" s="51">
        <v>0.004606481481481481</v>
      </c>
      <c r="E28" s="48">
        <f t="shared" si="0"/>
        <v>78.14070351758794</v>
      </c>
      <c r="F28" s="21">
        <f t="shared" si="1"/>
        <v>83.14070351758794</v>
      </c>
      <c r="G28" s="20">
        <f t="shared" si="2"/>
        <v>0.0010069444444444444</v>
      </c>
    </row>
    <row r="29" spans="1:7" ht="12.75">
      <c r="A29" s="31">
        <v>21</v>
      </c>
      <c r="B29" s="92" t="s">
        <v>52</v>
      </c>
      <c r="C29" s="92" t="s">
        <v>20</v>
      </c>
      <c r="D29" s="51">
        <v>0.004618055555555556</v>
      </c>
      <c r="E29" s="48">
        <f t="shared" si="0"/>
        <v>77.94486215538846</v>
      </c>
      <c r="F29" s="21">
        <f t="shared" si="1"/>
        <v>82.94486215538846</v>
      </c>
      <c r="G29" s="20">
        <f t="shared" si="2"/>
        <v>0.0010185185185185189</v>
      </c>
    </row>
    <row r="30" spans="1:7" ht="12.75">
      <c r="A30" s="31">
        <v>22</v>
      </c>
      <c r="B30" s="92" t="s">
        <v>34</v>
      </c>
      <c r="C30" s="92" t="s">
        <v>15</v>
      </c>
      <c r="D30" s="51">
        <v>0.004675925925925926</v>
      </c>
      <c r="E30" s="48">
        <f t="shared" si="0"/>
        <v>76.98019801980197</v>
      </c>
      <c r="F30" s="21">
        <f t="shared" si="1"/>
        <v>81.98019801980197</v>
      </c>
      <c r="G30" s="20">
        <f t="shared" si="2"/>
        <v>0.0010763888888888893</v>
      </c>
    </row>
    <row r="31" spans="1:7" ht="12.75">
      <c r="A31" s="31">
        <v>23</v>
      </c>
      <c r="B31" s="92" t="s">
        <v>161</v>
      </c>
      <c r="C31" s="92" t="s">
        <v>20</v>
      </c>
      <c r="D31" s="51">
        <v>0.004710648148148148</v>
      </c>
      <c r="E31" s="48">
        <f t="shared" si="0"/>
        <v>76.41277641277642</v>
      </c>
      <c r="F31" s="21">
        <f t="shared" si="1"/>
        <v>81.41277641277642</v>
      </c>
      <c r="G31" s="20">
        <f t="shared" si="2"/>
        <v>0.001111111111111111</v>
      </c>
    </row>
    <row r="32" spans="1:7" ht="12.75">
      <c r="A32" s="31">
        <v>24</v>
      </c>
      <c r="B32" s="92" t="s">
        <v>169</v>
      </c>
      <c r="C32" s="92" t="s">
        <v>35</v>
      </c>
      <c r="D32" s="51">
        <v>0.004733796296296296</v>
      </c>
      <c r="E32" s="48">
        <f t="shared" si="0"/>
        <v>76.03911980440098</v>
      </c>
      <c r="F32" s="21">
        <f t="shared" si="1"/>
        <v>81.03911980440098</v>
      </c>
      <c r="G32" s="20">
        <f t="shared" si="2"/>
        <v>0.001134259259259259</v>
      </c>
    </row>
    <row r="33" spans="1:7" ht="12.75">
      <c r="A33" s="31">
        <v>25</v>
      </c>
      <c r="B33" s="92" t="s">
        <v>317</v>
      </c>
      <c r="C33" s="92" t="s">
        <v>13</v>
      </c>
      <c r="D33" s="51">
        <v>0.004768518518518518</v>
      </c>
      <c r="E33" s="48">
        <f t="shared" si="0"/>
        <v>75.48543689320388</v>
      </c>
      <c r="F33" s="21">
        <f t="shared" si="1"/>
        <v>80.48543689320388</v>
      </c>
      <c r="G33" s="20">
        <f t="shared" si="2"/>
        <v>0.0011689814814814813</v>
      </c>
    </row>
    <row r="34" spans="1:7" ht="12.75">
      <c r="A34" s="31">
        <v>26</v>
      </c>
      <c r="B34" s="92" t="s">
        <v>248</v>
      </c>
      <c r="C34" s="92" t="s">
        <v>15</v>
      </c>
      <c r="D34" s="51">
        <v>0.004780092592592592</v>
      </c>
      <c r="E34" s="48">
        <f t="shared" si="0"/>
        <v>75.30266343825667</v>
      </c>
      <c r="F34" s="21">
        <f t="shared" si="1"/>
        <v>80.30266343825667</v>
      </c>
      <c r="G34" s="20">
        <f t="shared" si="2"/>
        <v>0.001180555555555555</v>
      </c>
    </row>
    <row r="35" spans="1:7" ht="12.75">
      <c r="A35" s="31">
        <v>27</v>
      </c>
      <c r="B35" s="92" t="s">
        <v>130</v>
      </c>
      <c r="C35" s="92" t="s">
        <v>41</v>
      </c>
      <c r="D35" s="51">
        <v>0.004814814814814815</v>
      </c>
      <c r="E35" s="48">
        <f t="shared" si="0"/>
        <v>74.75961538461537</v>
      </c>
      <c r="F35" s="21">
        <f t="shared" si="1"/>
        <v>79.75961538461537</v>
      </c>
      <c r="G35" s="20">
        <f t="shared" si="2"/>
        <v>0.0012152777777777782</v>
      </c>
    </row>
    <row r="36" spans="1:7" ht="12.75">
      <c r="A36" s="31">
        <v>28</v>
      </c>
      <c r="B36" s="94" t="s">
        <v>276</v>
      </c>
      <c r="C36" s="94" t="s">
        <v>277</v>
      </c>
      <c r="D36" s="51">
        <v>0.004837962962962963</v>
      </c>
      <c r="E36" s="48">
        <f t="shared" si="0"/>
        <v>74.40191387559808</v>
      </c>
      <c r="F36" s="21">
        <f t="shared" si="1"/>
        <v>79.40191387559808</v>
      </c>
      <c r="G36" s="20">
        <f t="shared" si="2"/>
        <v>0.0012384259259259262</v>
      </c>
    </row>
    <row r="37" spans="1:7" ht="12.75">
      <c r="A37" s="31">
        <v>29</v>
      </c>
      <c r="B37" s="92" t="s">
        <v>52</v>
      </c>
      <c r="C37" s="92" t="s">
        <v>339</v>
      </c>
      <c r="D37" s="51">
        <v>0.004861111111111111</v>
      </c>
      <c r="E37" s="48">
        <f t="shared" si="0"/>
        <v>74.04761904761904</v>
      </c>
      <c r="F37" s="21">
        <f t="shared" si="1"/>
        <v>79.04761904761904</v>
      </c>
      <c r="G37" s="20">
        <f t="shared" si="2"/>
        <v>0.0012615740740740742</v>
      </c>
    </row>
    <row r="38" spans="1:7" ht="12.75">
      <c r="A38" s="31">
        <v>30</v>
      </c>
      <c r="B38" s="92" t="s">
        <v>152</v>
      </c>
      <c r="C38" s="92" t="s">
        <v>63</v>
      </c>
      <c r="D38" s="51">
        <v>0.004872685185185186</v>
      </c>
      <c r="E38" s="48">
        <f t="shared" si="0"/>
        <v>73.87173396674584</v>
      </c>
      <c r="F38" s="21">
        <f t="shared" si="1"/>
        <v>78.87173396674584</v>
      </c>
      <c r="G38" s="20">
        <f t="shared" si="2"/>
        <v>0.0012731481481481487</v>
      </c>
    </row>
    <row r="39" spans="1:7" ht="12.75">
      <c r="A39" s="31">
        <v>31</v>
      </c>
      <c r="B39" s="92" t="s">
        <v>156</v>
      </c>
      <c r="C39" s="92" t="s">
        <v>20</v>
      </c>
      <c r="D39" s="51">
        <v>0.004895833333333333</v>
      </c>
      <c r="E39" s="48">
        <f t="shared" si="0"/>
        <v>73.52245862884162</v>
      </c>
      <c r="F39" s="21">
        <f t="shared" si="1"/>
        <v>78.52245862884162</v>
      </c>
      <c r="G39" s="20">
        <f t="shared" si="2"/>
        <v>0.0012962962962962958</v>
      </c>
    </row>
    <row r="40" spans="1:7" ht="12.75">
      <c r="A40" s="31">
        <v>32</v>
      </c>
      <c r="B40" s="92" t="s">
        <v>128</v>
      </c>
      <c r="C40" s="92" t="s">
        <v>13</v>
      </c>
      <c r="D40" s="51">
        <v>0.004895833333333333</v>
      </c>
      <c r="E40" s="48">
        <f t="shared" si="0"/>
        <v>73.52245862884162</v>
      </c>
      <c r="F40" s="21">
        <f t="shared" si="1"/>
        <v>78.52245862884162</v>
      </c>
      <c r="G40" s="20">
        <f t="shared" si="2"/>
        <v>0.0012962962962962958</v>
      </c>
    </row>
    <row r="41" spans="1:7" ht="12.75">
      <c r="A41" s="31">
        <v>33</v>
      </c>
      <c r="B41" s="92" t="s">
        <v>134</v>
      </c>
      <c r="C41" s="92" t="s">
        <v>76</v>
      </c>
      <c r="D41" s="51">
        <v>0.004942129629629629</v>
      </c>
      <c r="E41" s="48">
        <f aca="true" t="shared" si="3" ref="E41:E72">(D$9/D41)*100</f>
        <v>72.8337236533958</v>
      </c>
      <c r="F41" s="21">
        <f aca="true" t="shared" si="4" ref="F41:F72">E41+E$4</f>
        <v>77.8337236533958</v>
      </c>
      <c r="G41" s="20">
        <f t="shared" si="2"/>
        <v>0.0013425925925925918</v>
      </c>
    </row>
    <row r="42" spans="1:7" ht="12.75">
      <c r="A42" s="31">
        <v>34</v>
      </c>
      <c r="B42" s="92" t="s">
        <v>52</v>
      </c>
      <c r="C42" s="92" t="s">
        <v>48</v>
      </c>
      <c r="D42" s="51">
        <v>0.004976851851851852</v>
      </c>
      <c r="E42" s="48">
        <f t="shared" si="3"/>
        <v>72.32558139534883</v>
      </c>
      <c r="F42" s="21">
        <f t="shared" si="4"/>
        <v>77.32558139534883</v>
      </c>
      <c r="G42" s="20">
        <f aca="true" t="shared" si="5" ref="G42:G73">D42-D$9</f>
        <v>0.0013773148148148152</v>
      </c>
    </row>
    <row r="43" spans="1:7" ht="12.75">
      <c r="A43" s="31">
        <v>35</v>
      </c>
      <c r="B43" s="92" t="s">
        <v>89</v>
      </c>
      <c r="C43" s="92" t="s">
        <v>10</v>
      </c>
      <c r="D43" s="51">
        <v>0.0049884259259259265</v>
      </c>
      <c r="E43" s="48">
        <f t="shared" si="3"/>
        <v>72.15777262180974</v>
      </c>
      <c r="F43" s="21">
        <f t="shared" si="4"/>
        <v>77.15777262180974</v>
      </c>
      <c r="G43" s="20">
        <f t="shared" si="5"/>
        <v>0.0013888888888888896</v>
      </c>
    </row>
    <row r="44" spans="1:7" ht="12.75">
      <c r="A44" s="31">
        <v>36</v>
      </c>
      <c r="B44" s="92" t="s">
        <v>134</v>
      </c>
      <c r="C44" s="92" t="s">
        <v>20</v>
      </c>
      <c r="D44" s="51">
        <v>0.005</v>
      </c>
      <c r="E44" s="48">
        <f t="shared" si="3"/>
        <v>71.99074074074073</v>
      </c>
      <c r="F44" s="21">
        <f t="shared" si="4"/>
        <v>76.99074074074073</v>
      </c>
      <c r="G44" s="20">
        <f t="shared" si="5"/>
        <v>0.0014004629629629632</v>
      </c>
    </row>
    <row r="45" spans="1:7" ht="12.75">
      <c r="A45" s="31">
        <v>37</v>
      </c>
      <c r="B45" s="94" t="s">
        <v>218</v>
      </c>
      <c r="C45" s="94" t="s">
        <v>54</v>
      </c>
      <c r="D45" s="51">
        <v>0.0050347222222222225</v>
      </c>
      <c r="E45" s="48">
        <f t="shared" si="3"/>
        <v>71.49425287356321</v>
      </c>
      <c r="F45" s="21">
        <f t="shared" si="4"/>
        <v>76.49425287356321</v>
      </c>
      <c r="G45" s="20">
        <f t="shared" si="5"/>
        <v>0.0014351851851851856</v>
      </c>
    </row>
    <row r="46" spans="1:7" ht="12.75">
      <c r="A46" s="31">
        <v>38</v>
      </c>
      <c r="B46" s="92" t="s">
        <v>405</v>
      </c>
      <c r="C46" s="92" t="s">
        <v>10</v>
      </c>
      <c r="D46" s="51">
        <v>0.005092592592592592</v>
      </c>
      <c r="E46" s="48">
        <f t="shared" si="3"/>
        <v>70.68181818181819</v>
      </c>
      <c r="F46" s="21">
        <f t="shared" si="4"/>
        <v>75.68181818181819</v>
      </c>
      <c r="G46" s="20">
        <f t="shared" si="5"/>
        <v>0.0014930555555555552</v>
      </c>
    </row>
    <row r="47" spans="1:7" ht="12.75">
      <c r="A47" s="31">
        <v>39</v>
      </c>
      <c r="B47" s="92" t="s">
        <v>26</v>
      </c>
      <c r="C47" s="92" t="s">
        <v>20</v>
      </c>
      <c r="D47" s="51">
        <v>0.005092592592592592</v>
      </c>
      <c r="E47" s="48">
        <f t="shared" si="3"/>
        <v>70.68181818181819</v>
      </c>
      <c r="F47" s="21">
        <f t="shared" si="4"/>
        <v>75.68181818181819</v>
      </c>
      <c r="G47" s="20">
        <f t="shared" si="5"/>
        <v>0.0014930555555555552</v>
      </c>
    </row>
    <row r="48" spans="1:7" ht="12.75">
      <c r="A48" s="31">
        <v>40</v>
      </c>
      <c r="B48" s="94" t="s">
        <v>73</v>
      </c>
      <c r="C48" s="94" t="s">
        <v>74</v>
      </c>
      <c r="D48" s="51">
        <v>0.005092592592592592</v>
      </c>
      <c r="E48" s="48">
        <f t="shared" si="3"/>
        <v>70.68181818181819</v>
      </c>
      <c r="F48" s="21">
        <f t="shared" si="4"/>
        <v>75.68181818181819</v>
      </c>
      <c r="G48" s="20">
        <f t="shared" si="5"/>
        <v>0.0014930555555555552</v>
      </c>
    </row>
    <row r="49" spans="1:7" ht="12.75">
      <c r="A49" s="31">
        <v>41</v>
      </c>
      <c r="B49" s="92" t="s">
        <v>175</v>
      </c>
      <c r="C49" s="92" t="s">
        <v>246</v>
      </c>
      <c r="D49" s="51">
        <v>0.005104166666666667</v>
      </c>
      <c r="E49" s="48">
        <f t="shared" si="3"/>
        <v>70.52154195011337</v>
      </c>
      <c r="F49" s="21">
        <f t="shared" si="4"/>
        <v>75.52154195011337</v>
      </c>
      <c r="G49" s="20">
        <f t="shared" si="5"/>
        <v>0.0015046296296296296</v>
      </c>
    </row>
    <row r="50" spans="1:7" ht="12.75">
      <c r="A50" s="31">
        <v>42</v>
      </c>
      <c r="B50" s="92" t="s">
        <v>147</v>
      </c>
      <c r="C50" s="92" t="s">
        <v>84</v>
      </c>
      <c r="D50" s="51">
        <v>0.0051504629629629635</v>
      </c>
      <c r="E50" s="48">
        <f t="shared" si="3"/>
        <v>69.8876404494382</v>
      </c>
      <c r="F50" s="21">
        <f t="shared" si="4"/>
        <v>74.8876404494382</v>
      </c>
      <c r="G50" s="20">
        <f t="shared" si="5"/>
        <v>0.0015509259259259265</v>
      </c>
    </row>
    <row r="51" spans="1:7" ht="12.75">
      <c r="A51" s="31">
        <v>43</v>
      </c>
      <c r="B51" s="92" t="s">
        <v>174</v>
      </c>
      <c r="C51" s="92" t="s">
        <v>8</v>
      </c>
      <c r="D51" s="51">
        <v>0.0051504629629629635</v>
      </c>
      <c r="E51" s="48">
        <f t="shared" si="3"/>
        <v>69.8876404494382</v>
      </c>
      <c r="F51" s="21">
        <f t="shared" si="4"/>
        <v>74.8876404494382</v>
      </c>
      <c r="G51" s="20">
        <f t="shared" si="5"/>
        <v>0.0015509259259259265</v>
      </c>
    </row>
    <row r="52" spans="1:7" ht="12.75">
      <c r="A52" s="31">
        <v>44</v>
      </c>
      <c r="B52" s="92" t="s">
        <v>127</v>
      </c>
      <c r="C52" s="92" t="s">
        <v>20</v>
      </c>
      <c r="D52" s="51">
        <v>0.005162037037037037</v>
      </c>
      <c r="E52" s="48">
        <f t="shared" si="3"/>
        <v>69.73094170403587</v>
      </c>
      <c r="F52" s="21">
        <f t="shared" si="4"/>
        <v>74.73094170403587</v>
      </c>
      <c r="G52" s="20">
        <f t="shared" si="5"/>
        <v>0.0015625</v>
      </c>
    </row>
    <row r="53" spans="1:7" ht="12.75">
      <c r="A53" s="31">
        <v>45</v>
      </c>
      <c r="B53" s="94" t="s">
        <v>290</v>
      </c>
      <c r="C53" s="94" t="s">
        <v>291</v>
      </c>
      <c r="D53" s="51">
        <v>0.005185185185185185</v>
      </c>
      <c r="E53" s="48">
        <f t="shared" si="3"/>
        <v>69.41964285714286</v>
      </c>
      <c r="F53" s="21">
        <f t="shared" si="4"/>
        <v>74.41964285714286</v>
      </c>
      <c r="G53" s="20">
        <f t="shared" si="5"/>
        <v>0.001585648148148148</v>
      </c>
    </row>
    <row r="54" spans="1:7" ht="12.75">
      <c r="A54" s="31">
        <v>46</v>
      </c>
      <c r="B54" s="92" t="s">
        <v>39</v>
      </c>
      <c r="C54" s="92" t="s">
        <v>10</v>
      </c>
      <c r="D54" s="51">
        <v>0.00525462962962963</v>
      </c>
      <c r="E54" s="48">
        <f t="shared" si="3"/>
        <v>68.5022026431718</v>
      </c>
      <c r="F54" s="21">
        <f t="shared" si="4"/>
        <v>73.5022026431718</v>
      </c>
      <c r="G54" s="20">
        <f t="shared" si="5"/>
        <v>0.001655092592592593</v>
      </c>
    </row>
    <row r="55" spans="1:7" ht="12.75">
      <c r="A55" s="31">
        <v>47</v>
      </c>
      <c r="B55" s="92" t="s">
        <v>288</v>
      </c>
      <c r="C55" s="92" t="s">
        <v>335</v>
      </c>
      <c r="D55" s="51">
        <v>0.0052662037037037035</v>
      </c>
      <c r="E55" s="48">
        <f t="shared" si="3"/>
        <v>68.35164835164835</v>
      </c>
      <c r="F55" s="21">
        <f t="shared" si="4"/>
        <v>73.35164835164835</v>
      </c>
      <c r="G55" s="20">
        <f t="shared" si="5"/>
        <v>0.0016666666666666666</v>
      </c>
    </row>
    <row r="56" spans="1:7" ht="12.75">
      <c r="A56" s="31">
        <v>48</v>
      </c>
      <c r="B56" s="92" t="s">
        <v>288</v>
      </c>
      <c r="C56" s="92" t="s">
        <v>336</v>
      </c>
      <c r="D56" s="51">
        <v>0.005347222222222222</v>
      </c>
      <c r="E56" s="48">
        <f t="shared" si="3"/>
        <v>67.31601731601732</v>
      </c>
      <c r="F56" s="21">
        <f t="shared" si="4"/>
        <v>72.31601731601732</v>
      </c>
      <c r="G56" s="20">
        <f t="shared" si="5"/>
        <v>0.001747685185185185</v>
      </c>
    </row>
    <row r="57" spans="1:7" ht="12.75">
      <c r="A57" s="31">
        <v>49</v>
      </c>
      <c r="B57" s="92" t="s">
        <v>378</v>
      </c>
      <c r="C57" s="92" t="s">
        <v>15</v>
      </c>
      <c r="D57" s="51">
        <v>0.005358796296296296</v>
      </c>
      <c r="E57" s="48">
        <f t="shared" si="3"/>
        <v>67.170626349892</v>
      </c>
      <c r="F57" s="21">
        <f t="shared" si="4"/>
        <v>72.170626349892</v>
      </c>
      <c r="G57" s="20">
        <f t="shared" si="5"/>
        <v>0.0017592592592592595</v>
      </c>
    </row>
    <row r="58" spans="1:7" ht="12.75">
      <c r="A58" s="31">
        <v>50</v>
      </c>
      <c r="B58" s="92" t="s">
        <v>236</v>
      </c>
      <c r="C58" s="92" t="s">
        <v>10</v>
      </c>
      <c r="D58" s="51">
        <v>0.005405092592592592</v>
      </c>
      <c r="E58" s="48">
        <f t="shared" si="3"/>
        <v>66.59528907922912</v>
      </c>
      <c r="F58" s="21">
        <f t="shared" si="4"/>
        <v>71.59528907922912</v>
      </c>
      <c r="G58" s="20">
        <f t="shared" si="5"/>
        <v>0.0018055555555555555</v>
      </c>
    </row>
    <row r="59" spans="1:7" ht="12.75">
      <c r="A59" s="31">
        <v>51</v>
      </c>
      <c r="B59" s="92" t="s">
        <v>233</v>
      </c>
      <c r="C59" s="92" t="s">
        <v>10</v>
      </c>
      <c r="D59" s="51">
        <v>0.005416666666666667</v>
      </c>
      <c r="E59" s="48">
        <f t="shared" si="3"/>
        <v>66.45299145299145</v>
      </c>
      <c r="F59" s="21">
        <f t="shared" si="4"/>
        <v>71.45299145299145</v>
      </c>
      <c r="G59" s="20">
        <f t="shared" si="5"/>
        <v>0.00181712962962963</v>
      </c>
    </row>
    <row r="60" spans="1:7" ht="12.75">
      <c r="A60" s="31">
        <v>52</v>
      </c>
      <c r="B60" s="92" t="s">
        <v>40</v>
      </c>
      <c r="C60" s="92" t="s">
        <v>15</v>
      </c>
      <c r="D60" s="51">
        <v>0.005439814814814815</v>
      </c>
      <c r="E60" s="48">
        <f t="shared" si="3"/>
        <v>66.17021276595744</v>
      </c>
      <c r="F60" s="21">
        <f t="shared" si="4"/>
        <v>71.17021276595744</v>
      </c>
      <c r="G60" s="20">
        <f t="shared" si="5"/>
        <v>0.001840277777777778</v>
      </c>
    </row>
    <row r="61" spans="1:7" ht="12.75">
      <c r="A61" s="31">
        <v>53</v>
      </c>
      <c r="B61" s="92" t="s">
        <v>22</v>
      </c>
      <c r="C61" s="92" t="s">
        <v>23</v>
      </c>
      <c r="D61" s="51">
        <v>0.005439814814814815</v>
      </c>
      <c r="E61" s="48">
        <f t="shared" si="3"/>
        <v>66.17021276595744</v>
      </c>
      <c r="F61" s="21">
        <f t="shared" si="4"/>
        <v>71.17021276595744</v>
      </c>
      <c r="G61" s="20">
        <f t="shared" si="5"/>
        <v>0.001840277777777778</v>
      </c>
    </row>
    <row r="62" spans="1:7" ht="12.75">
      <c r="A62" s="31">
        <v>54</v>
      </c>
      <c r="B62" s="94" t="s">
        <v>218</v>
      </c>
      <c r="C62" s="94" t="s">
        <v>33</v>
      </c>
      <c r="D62" s="51">
        <v>0.005474537037037037</v>
      </c>
      <c r="E62" s="48">
        <f t="shared" si="3"/>
        <v>65.7505285412262</v>
      </c>
      <c r="F62" s="21">
        <f t="shared" si="4"/>
        <v>70.7505285412262</v>
      </c>
      <c r="G62" s="20">
        <f t="shared" si="5"/>
        <v>0.0018750000000000004</v>
      </c>
    </row>
    <row r="63" spans="1:7" ht="12.75">
      <c r="A63" s="31">
        <v>55</v>
      </c>
      <c r="B63" s="94" t="s">
        <v>240</v>
      </c>
      <c r="C63" s="94" t="s">
        <v>33</v>
      </c>
      <c r="D63" s="51">
        <v>0.005509259259259259</v>
      </c>
      <c r="E63" s="48">
        <f t="shared" si="3"/>
        <v>65.33613445378151</v>
      </c>
      <c r="F63" s="21">
        <f t="shared" si="4"/>
        <v>70.33613445378151</v>
      </c>
      <c r="G63" s="20">
        <f t="shared" si="5"/>
        <v>0.001909722222222222</v>
      </c>
    </row>
    <row r="64" spans="1:7" ht="12.75">
      <c r="A64" s="31">
        <v>56</v>
      </c>
      <c r="B64" s="92" t="s">
        <v>27</v>
      </c>
      <c r="C64" s="92" t="s">
        <v>15</v>
      </c>
      <c r="D64" s="51">
        <v>0.005532407407407407</v>
      </c>
      <c r="E64" s="48">
        <f t="shared" si="3"/>
        <v>65.06276150627616</v>
      </c>
      <c r="F64" s="21">
        <f t="shared" si="4"/>
        <v>70.06276150627616</v>
      </c>
      <c r="G64" s="20">
        <f t="shared" si="5"/>
        <v>0.00193287037037037</v>
      </c>
    </row>
    <row r="65" spans="1:7" ht="12.75">
      <c r="A65" s="31">
        <v>57</v>
      </c>
      <c r="B65" s="92" t="s">
        <v>42</v>
      </c>
      <c r="C65" s="92" t="s">
        <v>81</v>
      </c>
      <c r="D65" s="51">
        <v>0.005555555555555556</v>
      </c>
      <c r="E65" s="48">
        <f t="shared" si="3"/>
        <v>64.79166666666666</v>
      </c>
      <c r="F65" s="21">
        <f t="shared" si="4"/>
        <v>69.79166666666666</v>
      </c>
      <c r="G65" s="20">
        <f t="shared" si="5"/>
        <v>0.001956018518518519</v>
      </c>
    </row>
    <row r="66" spans="1:7" ht="12.75">
      <c r="A66" s="31">
        <v>58</v>
      </c>
      <c r="B66" s="92" t="s">
        <v>98</v>
      </c>
      <c r="C66" s="92" t="s">
        <v>44</v>
      </c>
      <c r="D66" s="51">
        <v>0.005625</v>
      </c>
      <c r="E66" s="48">
        <f t="shared" si="3"/>
        <v>63.991769547325106</v>
      </c>
      <c r="F66" s="21">
        <f t="shared" si="4"/>
        <v>68.9917695473251</v>
      </c>
      <c r="G66" s="20">
        <f t="shared" si="5"/>
        <v>0.002025462962962963</v>
      </c>
    </row>
    <row r="67" spans="1:7" ht="12.75">
      <c r="A67" s="31">
        <v>59</v>
      </c>
      <c r="B67" s="94" t="s">
        <v>172</v>
      </c>
      <c r="C67" s="94" t="s">
        <v>37</v>
      </c>
      <c r="D67" s="51">
        <v>0.005636574074074074</v>
      </c>
      <c r="E67" s="48">
        <f t="shared" si="3"/>
        <v>63.860369609856264</v>
      </c>
      <c r="F67" s="21">
        <f t="shared" si="4"/>
        <v>68.86036960985626</v>
      </c>
      <c r="G67" s="20">
        <f t="shared" si="5"/>
        <v>0.0020370370370370373</v>
      </c>
    </row>
    <row r="68" spans="1:7" ht="12.75">
      <c r="A68" s="31">
        <v>60</v>
      </c>
      <c r="B68" s="92" t="s">
        <v>228</v>
      </c>
      <c r="C68" s="92" t="s">
        <v>80</v>
      </c>
      <c r="D68" s="51">
        <v>0.005636574074074074</v>
      </c>
      <c r="E68" s="48">
        <f t="shared" si="3"/>
        <v>63.860369609856264</v>
      </c>
      <c r="F68" s="21">
        <f t="shared" si="4"/>
        <v>68.86036960985626</v>
      </c>
      <c r="G68" s="20">
        <f t="shared" si="5"/>
        <v>0.0020370370370370373</v>
      </c>
    </row>
    <row r="69" spans="1:7" ht="12.75">
      <c r="A69" s="31">
        <v>61</v>
      </c>
      <c r="B69" s="94" t="s">
        <v>376</v>
      </c>
      <c r="C69" s="94" t="s">
        <v>321</v>
      </c>
      <c r="D69" s="51">
        <v>0.005636574074074074</v>
      </c>
      <c r="E69" s="48">
        <f t="shared" si="3"/>
        <v>63.860369609856264</v>
      </c>
      <c r="F69" s="21">
        <f t="shared" si="4"/>
        <v>68.86036960985626</v>
      </c>
      <c r="G69" s="20">
        <f t="shared" si="5"/>
        <v>0.0020370370370370373</v>
      </c>
    </row>
    <row r="70" spans="1:7" ht="12.75">
      <c r="A70" s="31">
        <v>62</v>
      </c>
      <c r="B70" s="94" t="s">
        <v>227</v>
      </c>
      <c r="C70" s="94" t="s">
        <v>320</v>
      </c>
      <c r="D70" s="51">
        <v>0.005648148148148148</v>
      </c>
      <c r="E70" s="48">
        <f t="shared" si="3"/>
        <v>63.72950819672132</v>
      </c>
      <c r="F70" s="21">
        <f t="shared" si="4"/>
        <v>68.72950819672133</v>
      </c>
      <c r="G70" s="20">
        <f t="shared" si="5"/>
        <v>0.002048611111111111</v>
      </c>
    </row>
    <row r="71" spans="1:7" ht="12.75">
      <c r="A71" s="31">
        <v>63</v>
      </c>
      <c r="B71" s="92" t="s">
        <v>183</v>
      </c>
      <c r="C71" s="92" t="s">
        <v>10</v>
      </c>
      <c r="D71" s="51">
        <v>0.005659722222222222</v>
      </c>
      <c r="E71" s="48">
        <f t="shared" si="3"/>
        <v>63.59918200408998</v>
      </c>
      <c r="F71" s="21">
        <f t="shared" si="4"/>
        <v>68.59918200408998</v>
      </c>
      <c r="G71" s="20">
        <f t="shared" si="5"/>
        <v>0.0020601851851851853</v>
      </c>
    </row>
    <row r="72" spans="1:7" ht="12.75">
      <c r="A72" s="31">
        <v>64</v>
      </c>
      <c r="B72" s="92" t="s">
        <v>286</v>
      </c>
      <c r="C72" s="92" t="s">
        <v>287</v>
      </c>
      <c r="D72" s="51">
        <v>0.005671296296296296</v>
      </c>
      <c r="E72" s="48">
        <f t="shared" si="3"/>
        <v>63.46938775510205</v>
      </c>
      <c r="F72" s="21">
        <f t="shared" si="4"/>
        <v>68.46938775510205</v>
      </c>
      <c r="G72" s="20">
        <f t="shared" si="5"/>
        <v>0.002071759259259259</v>
      </c>
    </row>
    <row r="73" spans="1:7" ht="12.75">
      <c r="A73" s="31">
        <v>65</v>
      </c>
      <c r="B73" s="92" t="s">
        <v>26</v>
      </c>
      <c r="C73" s="92" t="s">
        <v>84</v>
      </c>
      <c r="D73" s="51">
        <v>0.00568287037037037</v>
      </c>
      <c r="E73" s="48">
        <f aca="true" t="shared" si="6" ref="E73:E104">(D$9/D73)*100</f>
        <v>63.34012219959266</v>
      </c>
      <c r="F73" s="21">
        <f aca="true" t="shared" si="7" ref="F73:F104">E73+E$4</f>
        <v>68.34012219959266</v>
      </c>
      <c r="G73" s="20">
        <f t="shared" si="5"/>
        <v>0.0020833333333333333</v>
      </c>
    </row>
    <row r="74" spans="1:7" ht="12.75">
      <c r="A74" s="31">
        <v>66</v>
      </c>
      <c r="B74" s="92" t="s">
        <v>34</v>
      </c>
      <c r="C74" s="92" t="s">
        <v>13</v>
      </c>
      <c r="D74" s="51">
        <v>0.005694444444444444</v>
      </c>
      <c r="E74" s="48">
        <f t="shared" si="6"/>
        <v>63.211382113821145</v>
      </c>
      <c r="F74" s="21">
        <f t="shared" si="7"/>
        <v>68.21138211382114</v>
      </c>
      <c r="G74" s="20">
        <f aca="true" t="shared" si="8" ref="G74:G104">D74-D$9</f>
        <v>0.002094907407407407</v>
      </c>
    </row>
    <row r="75" spans="1:7" ht="12.75">
      <c r="A75" s="31">
        <v>67</v>
      </c>
      <c r="B75" s="94" t="s">
        <v>219</v>
      </c>
      <c r="C75" s="94" t="s">
        <v>220</v>
      </c>
      <c r="D75" s="51">
        <v>0.005787037037037038</v>
      </c>
      <c r="E75" s="48">
        <f t="shared" si="6"/>
        <v>62.19999999999999</v>
      </c>
      <c r="F75" s="21">
        <f t="shared" si="7"/>
        <v>67.19999999999999</v>
      </c>
      <c r="G75" s="20">
        <f t="shared" si="8"/>
        <v>0.0021875000000000006</v>
      </c>
    </row>
    <row r="76" spans="1:7" ht="12.75">
      <c r="A76" s="31">
        <v>68</v>
      </c>
      <c r="B76" s="92" t="s">
        <v>175</v>
      </c>
      <c r="C76" s="92" t="s">
        <v>10</v>
      </c>
      <c r="D76" s="51">
        <v>0.005798611111111111</v>
      </c>
      <c r="E76" s="48">
        <f t="shared" si="6"/>
        <v>62.07584830339321</v>
      </c>
      <c r="F76" s="21">
        <f t="shared" si="7"/>
        <v>67.0758483033932</v>
      </c>
      <c r="G76" s="20">
        <f t="shared" si="8"/>
        <v>0.002199074074074074</v>
      </c>
    </row>
    <row r="77" spans="1:7" ht="12.75">
      <c r="A77" s="31">
        <v>69</v>
      </c>
      <c r="B77" s="92" t="s">
        <v>283</v>
      </c>
      <c r="C77" s="92" t="s">
        <v>280</v>
      </c>
      <c r="D77" s="51">
        <v>0.005810185185185186</v>
      </c>
      <c r="E77" s="48">
        <f t="shared" si="6"/>
        <v>61.95219123505975</v>
      </c>
      <c r="F77" s="21">
        <f t="shared" si="7"/>
        <v>66.95219123505976</v>
      </c>
      <c r="G77" s="20">
        <f t="shared" si="8"/>
        <v>0.0022106481481481486</v>
      </c>
    </row>
    <row r="78" spans="1:7" ht="12.75">
      <c r="A78" s="31">
        <v>70</v>
      </c>
      <c r="B78" s="92" t="s">
        <v>109</v>
      </c>
      <c r="C78" s="92" t="s">
        <v>251</v>
      </c>
      <c r="D78" s="51">
        <v>0.005844907407407407</v>
      </c>
      <c r="E78" s="48">
        <f t="shared" si="6"/>
        <v>61.584158415841586</v>
      </c>
      <c r="F78" s="21">
        <f t="shared" si="7"/>
        <v>66.58415841584159</v>
      </c>
      <c r="G78" s="20">
        <f t="shared" si="8"/>
        <v>0.0022453703703703702</v>
      </c>
    </row>
    <row r="79" spans="1:7" ht="12.75">
      <c r="A79" s="31">
        <v>71</v>
      </c>
      <c r="B79" s="92" t="s">
        <v>175</v>
      </c>
      <c r="C79" s="92" t="s">
        <v>245</v>
      </c>
      <c r="D79" s="51">
        <v>0.005914351851851852</v>
      </c>
      <c r="E79" s="48">
        <f t="shared" si="6"/>
        <v>60.8610567514677</v>
      </c>
      <c r="F79" s="21">
        <f t="shared" si="7"/>
        <v>65.8610567514677</v>
      </c>
      <c r="G79" s="20">
        <f t="shared" si="8"/>
        <v>0.002314814814814815</v>
      </c>
    </row>
    <row r="80" spans="1:7" ht="12.75">
      <c r="A80" s="31">
        <v>72</v>
      </c>
      <c r="B80" s="92" t="s">
        <v>348</v>
      </c>
      <c r="C80" s="92" t="s">
        <v>48</v>
      </c>
      <c r="D80" s="51">
        <v>0.0059375</v>
      </c>
      <c r="E80" s="48">
        <f t="shared" si="6"/>
        <v>60.62378167641326</v>
      </c>
      <c r="F80" s="21">
        <f t="shared" si="7"/>
        <v>65.62378167641326</v>
      </c>
      <c r="G80" s="20">
        <f t="shared" si="8"/>
        <v>0.002337962962962963</v>
      </c>
    </row>
    <row r="81" spans="1:7" ht="12.75">
      <c r="A81" s="31">
        <v>73</v>
      </c>
      <c r="B81" s="94" t="s">
        <v>137</v>
      </c>
      <c r="C81" s="94" t="s">
        <v>65</v>
      </c>
      <c r="D81" s="51">
        <v>0.006006944444444444</v>
      </c>
      <c r="E81" s="48">
        <f t="shared" si="6"/>
        <v>59.92292870905588</v>
      </c>
      <c r="F81" s="21">
        <f t="shared" si="7"/>
        <v>64.92292870905588</v>
      </c>
      <c r="G81" s="20">
        <f t="shared" si="8"/>
        <v>0.002407407407407407</v>
      </c>
    </row>
    <row r="82" spans="1:7" ht="12.75">
      <c r="A82" s="31">
        <v>74</v>
      </c>
      <c r="B82" s="92" t="s">
        <v>100</v>
      </c>
      <c r="C82" s="92" t="s">
        <v>99</v>
      </c>
      <c r="D82" s="51">
        <v>0.006030092592592593</v>
      </c>
      <c r="E82" s="48">
        <f t="shared" si="6"/>
        <v>59.692898272552775</v>
      </c>
      <c r="F82" s="21">
        <f t="shared" si="7"/>
        <v>64.69289827255278</v>
      </c>
      <c r="G82" s="20">
        <f t="shared" si="8"/>
        <v>0.002430555555555556</v>
      </c>
    </row>
    <row r="83" spans="1:7" ht="12.75">
      <c r="A83" s="31">
        <v>75</v>
      </c>
      <c r="B83" s="94" t="s">
        <v>218</v>
      </c>
      <c r="C83" s="94" t="s">
        <v>123</v>
      </c>
      <c r="D83" s="51">
        <v>0.0060648148148148145</v>
      </c>
      <c r="E83" s="48">
        <f t="shared" si="6"/>
        <v>59.35114503816794</v>
      </c>
      <c r="F83" s="21">
        <f t="shared" si="7"/>
        <v>64.35114503816794</v>
      </c>
      <c r="G83" s="20">
        <f t="shared" si="8"/>
        <v>0.0024652777777777776</v>
      </c>
    </row>
    <row r="84" spans="1:7" ht="12.75">
      <c r="A84" s="31">
        <v>76</v>
      </c>
      <c r="B84" s="94" t="s">
        <v>406</v>
      </c>
      <c r="C84" s="94" t="s">
        <v>407</v>
      </c>
      <c r="D84" s="51">
        <v>0.006296296296296296</v>
      </c>
      <c r="E84" s="48">
        <f t="shared" si="6"/>
        <v>57.16911764705882</v>
      </c>
      <c r="F84" s="21">
        <f t="shared" si="7"/>
        <v>62.16911764705882</v>
      </c>
      <c r="G84" s="20">
        <f t="shared" si="8"/>
        <v>0.0026967592592592594</v>
      </c>
    </row>
    <row r="85" spans="1:7" ht="12.75">
      <c r="A85" s="31">
        <v>77</v>
      </c>
      <c r="B85" s="92" t="s">
        <v>309</v>
      </c>
      <c r="C85" s="92" t="s">
        <v>10</v>
      </c>
      <c r="D85" s="51">
        <v>0.006296296296296296</v>
      </c>
      <c r="E85" s="48">
        <f t="shared" si="6"/>
        <v>57.16911764705882</v>
      </c>
      <c r="F85" s="21">
        <f t="shared" si="7"/>
        <v>62.16911764705882</v>
      </c>
      <c r="G85" s="20">
        <f t="shared" si="8"/>
        <v>0.0026967592592592594</v>
      </c>
    </row>
    <row r="86" spans="1:7" ht="12.75">
      <c r="A86" s="31">
        <v>78</v>
      </c>
      <c r="B86" s="92" t="s">
        <v>9</v>
      </c>
      <c r="C86" s="92" t="s">
        <v>333</v>
      </c>
      <c r="D86" s="51">
        <v>0.006354166666666667</v>
      </c>
      <c r="E86" s="48">
        <f t="shared" si="6"/>
        <v>56.648451730418934</v>
      </c>
      <c r="F86" s="21">
        <f t="shared" si="7"/>
        <v>61.648451730418934</v>
      </c>
      <c r="G86" s="20">
        <f t="shared" si="8"/>
        <v>0.00275462962962963</v>
      </c>
    </row>
    <row r="87" spans="1:7" ht="12.75">
      <c r="A87" s="31">
        <v>79</v>
      </c>
      <c r="B87" s="94" t="s">
        <v>226</v>
      </c>
      <c r="C87" s="94" t="s">
        <v>120</v>
      </c>
      <c r="D87" s="51">
        <v>0.00650462962962963</v>
      </c>
      <c r="E87" s="48">
        <f t="shared" si="6"/>
        <v>55.33807829181494</v>
      </c>
      <c r="F87" s="21">
        <f t="shared" si="7"/>
        <v>60.33807829181494</v>
      </c>
      <c r="G87" s="20">
        <f t="shared" si="8"/>
        <v>0.0029050925925925932</v>
      </c>
    </row>
    <row r="88" spans="1:7" ht="12.75">
      <c r="A88" s="31">
        <v>80</v>
      </c>
      <c r="B88" s="92" t="s">
        <v>66</v>
      </c>
      <c r="C88" s="92" t="s">
        <v>106</v>
      </c>
      <c r="D88" s="51">
        <v>0.00662037037037037</v>
      </c>
      <c r="E88" s="48">
        <f t="shared" si="6"/>
        <v>54.37062937062937</v>
      </c>
      <c r="F88" s="21">
        <f t="shared" si="7"/>
        <v>59.37062937062937</v>
      </c>
      <c r="G88" s="20">
        <f t="shared" si="8"/>
        <v>0.0030208333333333333</v>
      </c>
    </row>
    <row r="89" spans="1:7" ht="12.75">
      <c r="A89" s="31">
        <v>81</v>
      </c>
      <c r="B89" s="94" t="s">
        <v>101</v>
      </c>
      <c r="C89" s="94" t="s">
        <v>102</v>
      </c>
      <c r="D89" s="51">
        <v>0.0066550925925925935</v>
      </c>
      <c r="E89" s="48">
        <f t="shared" si="6"/>
        <v>54.086956521739125</v>
      </c>
      <c r="F89" s="21">
        <f t="shared" si="7"/>
        <v>59.086956521739125</v>
      </c>
      <c r="G89" s="20">
        <f t="shared" si="8"/>
        <v>0.0030555555555555566</v>
      </c>
    </row>
    <row r="90" spans="1:7" ht="12.75">
      <c r="A90" s="31">
        <v>82</v>
      </c>
      <c r="B90" s="94" t="s">
        <v>148</v>
      </c>
      <c r="C90" s="94" t="s">
        <v>149</v>
      </c>
      <c r="D90" s="51">
        <v>0.006701388888888889</v>
      </c>
      <c r="E90" s="48">
        <f t="shared" si="6"/>
        <v>53.71329879101901</v>
      </c>
      <c r="F90" s="21">
        <f t="shared" si="7"/>
        <v>58.71329879101901</v>
      </c>
      <c r="G90" s="20">
        <f t="shared" si="8"/>
        <v>0.0031018518518518517</v>
      </c>
    </row>
    <row r="91" spans="1:7" ht="12.75">
      <c r="A91" s="31">
        <v>83</v>
      </c>
      <c r="B91" s="92" t="s">
        <v>228</v>
      </c>
      <c r="C91" s="92" t="s">
        <v>67</v>
      </c>
      <c r="D91" s="51">
        <v>0.006828703703703704</v>
      </c>
      <c r="E91" s="48">
        <f t="shared" si="6"/>
        <v>52.71186440677966</v>
      </c>
      <c r="F91" s="21">
        <f t="shared" si="7"/>
        <v>57.71186440677966</v>
      </c>
      <c r="G91" s="20">
        <f t="shared" si="8"/>
        <v>0.003229166666666667</v>
      </c>
    </row>
    <row r="92" spans="1:7" ht="12.75">
      <c r="A92" s="31">
        <v>84</v>
      </c>
      <c r="B92" s="92" t="s">
        <v>279</v>
      </c>
      <c r="C92" s="92" t="s">
        <v>13</v>
      </c>
      <c r="D92" s="51">
        <v>0.006851851851851852</v>
      </c>
      <c r="E92" s="48">
        <f t="shared" si="6"/>
        <v>52.53378378378378</v>
      </c>
      <c r="F92" s="21">
        <f t="shared" si="7"/>
        <v>57.53378378378378</v>
      </c>
      <c r="G92" s="20">
        <f t="shared" si="8"/>
        <v>0.003252314814814815</v>
      </c>
    </row>
    <row r="93" spans="1:7" ht="12.75">
      <c r="A93" s="31">
        <v>85</v>
      </c>
      <c r="B93" s="92" t="s">
        <v>26</v>
      </c>
      <c r="C93" s="92" t="s">
        <v>223</v>
      </c>
      <c r="D93" s="51">
        <v>0.007025462962962963</v>
      </c>
      <c r="E93" s="48">
        <f t="shared" si="6"/>
        <v>51.23558484349259</v>
      </c>
      <c r="F93" s="21">
        <f t="shared" si="7"/>
        <v>56.23558484349259</v>
      </c>
      <c r="G93" s="20">
        <f t="shared" si="8"/>
        <v>0.0034259259259259264</v>
      </c>
    </row>
    <row r="94" spans="1:7" ht="12.75">
      <c r="A94" s="31">
        <v>86</v>
      </c>
      <c r="B94" s="94" t="s">
        <v>172</v>
      </c>
      <c r="C94" s="94" t="s">
        <v>302</v>
      </c>
      <c r="D94" s="51">
        <v>0.007071759259259259</v>
      </c>
      <c r="E94" s="48">
        <f t="shared" si="6"/>
        <v>50.90016366612111</v>
      </c>
      <c r="F94" s="21">
        <f t="shared" si="7"/>
        <v>55.90016366612111</v>
      </c>
      <c r="G94" s="20">
        <f t="shared" si="8"/>
        <v>0.0034722222222222225</v>
      </c>
    </row>
    <row r="95" spans="1:7" ht="12.75">
      <c r="A95" s="31">
        <v>87</v>
      </c>
      <c r="B95" s="92" t="s">
        <v>39</v>
      </c>
      <c r="C95" s="92" t="s">
        <v>43</v>
      </c>
      <c r="D95" s="51">
        <v>0.007094907407407407</v>
      </c>
      <c r="E95" s="48">
        <f t="shared" si="6"/>
        <v>50.73409461663948</v>
      </c>
      <c r="F95" s="21">
        <f t="shared" si="7"/>
        <v>55.73409461663948</v>
      </c>
      <c r="G95" s="20">
        <f t="shared" si="8"/>
        <v>0.0034953703703703705</v>
      </c>
    </row>
    <row r="96" spans="1:7" ht="12.75">
      <c r="A96" s="31">
        <v>88</v>
      </c>
      <c r="B96" s="92" t="s">
        <v>98</v>
      </c>
      <c r="C96" s="92" t="s">
        <v>15</v>
      </c>
      <c r="D96" s="51">
        <v>0.007129629629629631</v>
      </c>
      <c r="E96" s="48">
        <f t="shared" si="6"/>
        <v>50.48701298701298</v>
      </c>
      <c r="F96" s="21">
        <f t="shared" si="7"/>
        <v>55.48701298701298</v>
      </c>
      <c r="G96" s="20">
        <f t="shared" si="8"/>
        <v>0.003530092592592594</v>
      </c>
    </row>
    <row r="97" spans="1:7" ht="12.75">
      <c r="A97" s="31">
        <v>89</v>
      </c>
      <c r="B97" s="92" t="s">
        <v>244</v>
      </c>
      <c r="C97" s="92" t="s">
        <v>41</v>
      </c>
      <c r="D97" s="51">
        <v>0.007199074074074074</v>
      </c>
      <c r="E97" s="48">
        <f t="shared" si="6"/>
        <v>50</v>
      </c>
      <c r="F97" s="21">
        <f t="shared" si="7"/>
        <v>55</v>
      </c>
      <c r="G97" s="20">
        <f t="shared" si="8"/>
        <v>0.003599537037037037</v>
      </c>
    </row>
    <row r="98" spans="1:7" ht="12.75">
      <c r="A98" s="31">
        <v>90</v>
      </c>
      <c r="B98" s="92" t="s">
        <v>9</v>
      </c>
      <c r="C98" s="92" t="s">
        <v>20</v>
      </c>
      <c r="D98" s="51">
        <v>0.007893518518518518</v>
      </c>
      <c r="E98" s="48">
        <f t="shared" si="6"/>
        <v>45.60117302052786</v>
      </c>
      <c r="F98" s="21">
        <f t="shared" si="7"/>
        <v>50.60117302052786</v>
      </c>
      <c r="G98" s="20">
        <f t="shared" si="8"/>
        <v>0.004293981481481482</v>
      </c>
    </row>
    <row r="99" spans="1:7" ht="12.75">
      <c r="A99" s="31">
        <v>91</v>
      </c>
      <c r="B99" s="92" t="s">
        <v>9</v>
      </c>
      <c r="C99" s="92" t="s">
        <v>408</v>
      </c>
      <c r="D99" s="51">
        <v>0.008703703703703703</v>
      </c>
      <c r="E99" s="48">
        <f t="shared" si="6"/>
        <v>41.3563829787234</v>
      </c>
      <c r="F99" s="21">
        <f t="shared" si="7"/>
        <v>46.3563829787234</v>
      </c>
      <c r="G99" s="20">
        <f t="shared" si="8"/>
        <v>0.005104166666666667</v>
      </c>
    </row>
    <row r="100" spans="1:7" ht="12.75">
      <c r="A100" s="31">
        <v>92</v>
      </c>
      <c r="B100" s="94" t="s">
        <v>124</v>
      </c>
      <c r="C100" s="94" t="s">
        <v>102</v>
      </c>
      <c r="D100" s="51">
        <v>0.008854166666666666</v>
      </c>
      <c r="E100" s="48">
        <f t="shared" si="6"/>
        <v>40.65359477124183</v>
      </c>
      <c r="F100" s="21">
        <f t="shared" si="7"/>
        <v>45.65359477124183</v>
      </c>
      <c r="G100" s="20">
        <f t="shared" si="8"/>
        <v>0.00525462962962963</v>
      </c>
    </row>
    <row r="101" spans="1:7" ht="12.75">
      <c r="A101" s="31">
        <v>93</v>
      </c>
      <c r="B101" s="92" t="s">
        <v>92</v>
      </c>
      <c r="C101" s="92" t="s">
        <v>146</v>
      </c>
      <c r="D101" s="51">
        <v>0.009537037037037037</v>
      </c>
      <c r="E101" s="48">
        <f t="shared" si="6"/>
        <v>37.74271844660194</v>
      </c>
      <c r="F101" s="21">
        <f t="shared" si="7"/>
        <v>42.74271844660194</v>
      </c>
      <c r="G101" s="20">
        <f t="shared" si="8"/>
        <v>0.0059375</v>
      </c>
    </row>
    <row r="102" spans="1:7" ht="12.75">
      <c r="A102" s="31">
        <v>94</v>
      </c>
      <c r="B102" s="94" t="s">
        <v>428</v>
      </c>
      <c r="C102" s="94" t="s">
        <v>85</v>
      </c>
      <c r="D102" s="51">
        <v>0.010358796296296295</v>
      </c>
      <c r="E102" s="48">
        <f t="shared" si="6"/>
        <v>34.74860335195531</v>
      </c>
      <c r="F102" s="21">
        <f t="shared" si="7"/>
        <v>39.74860335195531</v>
      </c>
      <c r="G102" s="20">
        <f t="shared" si="8"/>
        <v>0.006759259259259258</v>
      </c>
    </row>
    <row r="103" spans="1:7" ht="12.75">
      <c r="A103" s="31">
        <v>95</v>
      </c>
      <c r="B103" s="94" t="s">
        <v>428</v>
      </c>
      <c r="C103" s="94" t="s">
        <v>429</v>
      </c>
      <c r="D103" s="51">
        <v>0.010590277777777777</v>
      </c>
      <c r="E103" s="48">
        <f t="shared" si="6"/>
        <v>33.98907103825137</v>
      </c>
      <c r="F103" s="21">
        <f t="shared" si="7"/>
        <v>38.98907103825137</v>
      </c>
      <c r="G103" s="20">
        <f t="shared" si="8"/>
        <v>0.00699074074074074</v>
      </c>
    </row>
    <row r="104" spans="1:7" ht="12.75">
      <c r="A104" s="31">
        <v>96</v>
      </c>
      <c r="B104" s="94" t="s">
        <v>86</v>
      </c>
      <c r="C104" s="94" t="s">
        <v>456</v>
      </c>
      <c r="D104" s="51">
        <v>0.012129629629629629</v>
      </c>
      <c r="E104" s="48">
        <f t="shared" si="6"/>
        <v>29.67557251908397</v>
      </c>
      <c r="F104" s="21">
        <f t="shared" si="7"/>
        <v>34.67557251908397</v>
      </c>
      <c r="G104" s="20">
        <f t="shared" si="8"/>
        <v>0.008530092592592593</v>
      </c>
    </row>
    <row r="105" ht="12.75">
      <c r="F105" s="39"/>
    </row>
    <row r="106" ht="12.75">
      <c r="F106" s="39"/>
    </row>
    <row r="107" ht="12.75">
      <c r="F107" s="39"/>
    </row>
    <row r="108" ht="12.75">
      <c r="F108" s="39"/>
    </row>
    <row r="109" ht="12.75">
      <c r="F109" s="39"/>
    </row>
    <row r="110" ht="12.75">
      <c r="F110" s="39"/>
    </row>
    <row r="111" ht="12.75">
      <c r="F111" s="39"/>
    </row>
    <row r="112" ht="12.75">
      <c r="F112" s="39"/>
    </row>
    <row r="113" ht="12.75">
      <c r="F113" s="39"/>
    </row>
    <row r="114" ht="12.75">
      <c r="F114" s="39"/>
    </row>
    <row r="115" ht="12.75">
      <c r="F115" s="39"/>
    </row>
    <row r="116" ht="12.75">
      <c r="F116" s="39"/>
    </row>
    <row r="117" ht="12.75">
      <c r="F117" s="39"/>
    </row>
    <row r="118" ht="12.75">
      <c r="F118" s="39"/>
    </row>
    <row r="119" ht="12.75">
      <c r="F119" s="39"/>
    </row>
    <row r="120" ht="12.75">
      <c r="F120" s="39"/>
    </row>
    <row r="121" ht="12.75">
      <c r="F121" s="39"/>
    </row>
    <row r="122" ht="12.75">
      <c r="F122" s="39"/>
    </row>
    <row r="123" ht="12.75">
      <c r="F123" s="39"/>
    </row>
    <row r="124" ht="12.75">
      <c r="F124" s="39"/>
    </row>
    <row r="125" ht="12.75">
      <c r="F125" s="39"/>
    </row>
    <row r="126" ht="12.75">
      <c r="F126" s="39"/>
    </row>
    <row r="127" ht="12.75">
      <c r="F127" s="39"/>
    </row>
    <row r="128" ht="12.75">
      <c r="F128" s="39"/>
    </row>
    <row r="129" ht="12.75">
      <c r="F129" s="39"/>
    </row>
  </sheetData>
  <mergeCells count="7">
    <mergeCell ref="A1:G1"/>
    <mergeCell ref="A6:B6"/>
    <mergeCell ref="A7:B7"/>
    <mergeCell ref="A3:B3"/>
    <mergeCell ref="A4:B4"/>
    <mergeCell ref="A5:B5"/>
    <mergeCell ref="C6:G6"/>
  </mergeCells>
  <printOptions horizontalCentered="1"/>
  <pageMargins left="0.5905511811023623" right="0.5905511811023623" top="0.5905511811023623" bottom="0.7086614173228347" header="0.5118110236220472" footer="0.5118110236220472"/>
  <pageSetup horizontalDpi="600" verticalDpi="600" orientation="portrait" paperSize="9" r:id="rId1"/>
  <headerFooter alignWithMargins="0">
    <oddFooter>&amp;L&amp;"Arial CE,Tučné"&amp;8http://zrliga.zrnet.cz&amp;C&amp;"Arial CE,Tučné"&amp;8 5. ročník ŽĎÁRSKÉ LIGY MISTRŮ&amp;R&amp;"Arial CE,Tučné"&amp;8&amp;D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51"/>
  <sheetViews>
    <sheetView workbookViewId="0" topLeftCell="A1">
      <selection activeCell="A1" sqref="A1:F1"/>
    </sheetView>
  </sheetViews>
  <sheetFormatPr defaultColWidth="9.00390625" defaultRowHeight="12.75"/>
  <cols>
    <col min="1" max="1" width="3.625" style="0" bestFit="1" customWidth="1"/>
    <col min="2" max="2" width="12.75390625" style="0" bestFit="1" customWidth="1"/>
    <col min="3" max="3" width="16.25390625" style="0" bestFit="1" customWidth="1"/>
    <col min="4" max="4" width="7.25390625" style="0" bestFit="1" customWidth="1"/>
    <col min="5" max="5" width="7.375" style="0" bestFit="1" customWidth="1"/>
    <col min="6" max="6" width="9.75390625" style="0" bestFit="1" customWidth="1"/>
  </cols>
  <sheetData>
    <row r="1" spans="1:6" ht="27">
      <c r="A1" s="331" t="s">
        <v>322</v>
      </c>
      <c r="B1" s="331"/>
      <c r="C1" s="331"/>
      <c r="D1" s="331"/>
      <c r="E1" s="331"/>
      <c r="F1" s="331"/>
    </row>
    <row r="2" spans="1:6" ht="12.75">
      <c r="A2" s="330"/>
      <c r="B2" s="330"/>
      <c r="C2" s="330"/>
      <c r="D2" s="332"/>
      <c r="E2" s="3" t="s">
        <v>31</v>
      </c>
      <c r="F2" s="334"/>
    </row>
    <row r="3" spans="1:6" ht="12.75">
      <c r="A3" s="328" t="s">
        <v>0</v>
      </c>
      <c r="B3" s="328"/>
      <c r="C3" s="58" t="s">
        <v>295</v>
      </c>
      <c r="D3" s="332"/>
      <c r="E3" s="3">
        <v>1</v>
      </c>
      <c r="F3" s="334"/>
    </row>
    <row r="4" spans="1:6" ht="12.75">
      <c r="A4" s="328" t="s">
        <v>1</v>
      </c>
      <c r="B4" s="328"/>
      <c r="C4" s="177" t="s">
        <v>444</v>
      </c>
      <c r="D4" s="332"/>
      <c r="E4" s="65"/>
      <c r="F4" s="65"/>
    </row>
    <row r="5" spans="1:6" ht="12.75">
      <c r="A5" s="328" t="s">
        <v>2</v>
      </c>
      <c r="B5" s="328"/>
      <c r="C5" s="10" t="s">
        <v>294</v>
      </c>
      <c r="D5" s="10"/>
      <c r="E5" s="65"/>
      <c r="F5" s="65"/>
    </row>
    <row r="6" spans="1:6" ht="13.5" thickBot="1">
      <c r="A6" s="328" t="s">
        <v>3</v>
      </c>
      <c r="B6" s="328"/>
      <c r="C6" s="8">
        <f>COUNTA(B8:B151)</f>
        <v>144</v>
      </c>
      <c r="D6" s="333"/>
      <c r="E6" s="333"/>
      <c r="F6" s="333"/>
    </row>
    <row r="7" spans="1:6" ht="12.75">
      <c r="A7" s="4" t="s">
        <v>4</v>
      </c>
      <c r="B7" s="4" t="s">
        <v>6</v>
      </c>
      <c r="C7" s="4" t="s">
        <v>5</v>
      </c>
      <c r="D7" s="108" t="s">
        <v>60</v>
      </c>
      <c r="E7" s="106" t="s">
        <v>11</v>
      </c>
      <c r="F7" s="11" t="s">
        <v>70</v>
      </c>
    </row>
    <row r="8" spans="1:6" ht="12.75">
      <c r="A8" s="5">
        <v>1</v>
      </c>
      <c r="B8" s="76" t="s">
        <v>101</v>
      </c>
      <c r="C8" s="76" t="s">
        <v>102</v>
      </c>
      <c r="D8" s="109">
        <v>213</v>
      </c>
      <c r="E8" s="48">
        <f aca="true" t="shared" si="0" ref="E8:E39">(D8/D$8)*100</f>
        <v>100</v>
      </c>
      <c r="F8" s="21">
        <f aca="true" t="shared" si="1" ref="F8:F39">E8+E$3</f>
        <v>101</v>
      </c>
    </row>
    <row r="9" spans="1:6" ht="12.75">
      <c r="A9" s="5">
        <v>2</v>
      </c>
      <c r="B9" s="76" t="s">
        <v>303</v>
      </c>
      <c r="C9" s="76" t="s">
        <v>15</v>
      </c>
      <c r="D9" s="109">
        <v>205</v>
      </c>
      <c r="E9" s="48">
        <f t="shared" si="0"/>
        <v>96.24413145539906</v>
      </c>
      <c r="F9" s="21">
        <f t="shared" si="1"/>
        <v>97.24413145539906</v>
      </c>
    </row>
    <row r="10" spans="1:6" ht="12.75">
      <c r="A10" s="5">
        <v>3</v>
      </c>
      <c r="B10" s="76" t="s">
        <v>147</v>
      </c>
      <c r="C10" s="76" t="s">
        <v>84</v>
      </c>
      <c r="D10" s="109">
        <v>205</v>
      </c>
      <c r="E10" s="48">
        <f t="shared" si="0"/>
        <v>96.24413145539906</v>
      </c>
      <c r="F10" s="21">
        <f t="shared" si="1"/>
        <v>97.24413145539906</v>
      </c>
    </row>
    <row r="11" spans="1:6" ht="12.75">
      <c r="A11" s="5">
        <v>4</v>
      </c>
      <c r="B11" s="179" t="s">
        <v>224</v>
      </c>
      <c r="C11" s="179" t="s">
        <v>43</v>
      </c>
      <c r="D11" s="109">
        <v>204</v>
      </c>
      <c r="E11" s="48">
        <f t="shared" si="0"/>
        <v>95.77464788732394</v>
      </c>
      <c r="F11" s="21">
        <f t="shared" si="1"/>
        <v>96.77464788732394</v>
      </c>
    </row>
    <row r="12" spans="1:6" ht="12.75">
      <c r="A12" s="5">
        <v>5</v>
      </c>
      <c r="B12" s="76" t="s">
        <v>152</v>
      </c>
      <c r="C12" s="76" t="s">
        <v>63</v>
      </c>
      <c r="D12" s="109">
        <v>197</v>
      </c>
      <c r="E12" s="48">
        <f t="shared" si="0"/>
        <v>92.48826291079813</v>
      </c>
      <c r="F12" s="21">
        <f t="shared" si="1"/>
        <v>93.48826291079813</v>
      </c>
    </row>
    <row r="13" spans="1:6" ht="12.75">
      <c r="A13" s="5">
        <v>6</v>
      </c>
      <c r="B13" s="179" t="s">
        <v>347</v>
      </c>
      <c r="C13" s="179" t="s">
        <v>38</v>
      </c>
      <c r="D13" s="109">
        <v>194</v>
      </c>
      <c r="E13" s="48">
        <f t="shared" si="0"/>
        <v>91.07981220657277</v>
      </c>
      <c r="F13" s="21">
        <f t="shared" si="1"/>
        <v>92.07981220657277</v>
      </c>
    </row>
    <row r="14" spans="1:6" ht="12.75">
      <c r="A14" s="5">
        <v>7</v>
      </c>
      <c r="B14" s="76" t="s">
        <v>375</v>
      </c>
      <c r="C14" s="76" t="s">
        <v>15</v>
      </c>
      <c r="D14" s="109">
        <v>189</v>
      </c>
      <c r="E14" s="48">
        <f t="shared" si="0"/>
        <v>88.73239436619718</v>
      </c>
      <c r="F14" s="21">
        <f t="shared" si="1"/>
        <v>89.73239436619718</v>
      </c>
    </row>
    <row r="15" spans="1:6" ht="12.75">
      <c r="A15" s="5">
        <v>8</v>
      </c>
      <c r="B15" s="179" t="s">
        <v>98</v>
      </c>
      <c r="C15" s="179" t="s">
        <v>44</v>
      </c>
      <c r="D15" s="109">
        <v>182</v>
      </c>
      <c r="E15" s="48">
        <f t="shared" si="0"/>
        <v>85.44600938967136</v>
      </c>
      <c r="F15" s="21">
        <f t="shared" si="1"/>
        <v>86.44600938967136</v>
      </c>
    </row>
    <row r="16" spans="1:6" ht="12.75">
      <c r="A16" s="5">
        <v>9</v>
      </c>
      <c r="B16" s="76" t="s">
        <v>304</v>
      </c>
      <c r="C16" s="76" t="s">
        <v>173</v>
      </c>
      <c r="D16" s="109">
        <v>182</v>
      </c>
      <c r="E16" s="48">
        <f t="shared" si="0"/>
        <v>85.44600938967136</v>
      </c>
      <c r="F16" s="21">
        <f t="shared" si="1"/>
        <v>86.44600938967136</v>
      </c>
    </row>
    <row r="17" spans="1:6" ht="12.75">
      <c r="A17" s="5">
        <v>10</v>
      </c>
      <c r="B17" s="179" t="s">
        <v>134</v>
      </c>
      <c r="C17" s="76" t="s">
        <v>76</v>
      </c>
      <c r="D17" s="109">
        <v>181</v>
      </c>
      <c r="E17" s="48">
        <f t="shared" si="0"/>
        <v>84.97652582159625</v>
      </c>
      <c r="F17" s="21">
        <f t="shared" si="1"/>
        <v>85.97652582159625</v>
      </c>
    </row>
    <row r="18" spans="1:6" ht="12.75">
      <c r="A18" s="5">
        <v>11</v>
      </c>
      <c r="B18" s="179" t="s">
        <v>430</v>
      </c>
      <c r="C18" s="179" t="s">
        <v>16</v>
      </c>
      <c r="D18" s="109">
        <v>181</v>
      </c>
      <c r="E18" s="48">
        <f t="shared" si="0"/>
        <v>84.97652582159625</v>
      </c>
      <c r="F18" s="21">
        <f t="shared" si="1"/>
        <v>85.97652582159625</v>
      </c>
    </row>
    <row r="19" spans="1:6" ht="13.5" thickBot="1">
      <c r="A19" s="32">
        <v>12</v>
      </c>
      <c r="B19" s="180" t="s">
        <v>40</v>
      </c>
      <c r="C19" s="180" t="s">
        <v>225</v>
      </c>
      <c r="D19" s="110">
        <v>180</v>
      </c>
      <c r="E19" s="49">
        <f t="shared" si="0"/>
        <v>84.50704225352112</v>
      </c>
      <c r="F19" s="33">
        <f t="shared" si="1"/>
        <v>85.50704225352112</v>
      </c>
    </row>
    <row r="20" spans="1:6" ht="12.75">
      <c r="A20" s="31">
        <v>13</v>
      </c>
      <c r="B20" s="225" t="s">
        <v>101</v>
      </c>
      <c r="C20" s="225" t="s">
        <v>132</v>
      </c>
      <c r="D20" s="111">
        <v>178</v>
      </c>
      <c r="E20" s="50">
        <f t="shared" si="0"/>
        <v>83.56807511737088</v>
      </c>
      <c r="F20" s="42">
        <f t="shared" si="1"/>
        <v>84.56807511737088</v>
      </c>
    </row>
    <row r="21" spans="1:6" ht="12.75">
      <c r="A21" s="5">
        <v>14</v>
      </c>
      <c r="B21" s="73" t="s">
        <v>178</v>
      </c>
      <c r="C21" s="73" t="s">
        <v>38</v>
      </c>
      <c r="D21" s="109">
        <v>176</v>
      </c>
      <c r="E21" s="48">
        <f t="shared" si="0"/>
        <v>82.62910798122066</v>
      </c>
      <c r="F21" s="21">
        <f t="shared" si="1"/>
        <v>83.62910798122066</v>
      </c>
    </row>
    <row r="22" spans="1:6" ht="12.75">
      <c r="A22" s="5">
        <v>15</v>
      </c>
      <c r="B22" s="73" t="s">
        <v>424</v>
      </c>
      <c r="C22" s="73" t="s">
        <v>10</v>
      </c>
      <c r="D22" s="109">
        <v>175</v>
      </c>
      <c r="E22" s="48">
        <f t="shared" si="0"/>
        <v>82.15962441314554</v>
      </c>
      <c r="F22" s="21">
        <f t="shared" si="1"/>
        <v>83.15962441314554</v>
      </c>
    </row>
    <row r="23" spans="1:6" ht="12.75">
      <c r="A23" s="5">
        <v>16</v>
      </c>
      <c r="B23" s="74" t="s">
        <v>228</v>
      </c>
      <c r="C23" s="74" t="s">
        <v>80</v>
      </c>
      <c r="D23" s="109">
        <v>174</v>
      </c>
      <c r="E23" s="48">
        <f t="shared" si="0"/>
        <v>81.69014084507043</v>
      </c>
      <c r="F23" s="21">
        <f t="shared" si="1"/>
        <v>82.69014084507043</v>
      </c>
    </row>
    <row r="24" spans="1:6" ht="12.75">
      <c r="A24" s="5">
        <v>17</v>
      </c>
      <c r="B24" s="74" t="s">
        <v>279</v>
      </c>
      <c r="C24" s="74" t="s">
        <v>13</v>
      </c>
      <c r="D24" s="109">
        <v>174</v>
      </c>
      <c r="E24" s="48">
        <f t="shared" si="0"/>
        <v>81.69014084507043</v>
      </c>
      <c r="F24" s="21">
        <f t="shared" si="1"/>
        <v>82.69014084507043</v>
      </c>
    </row>
    <row r="25" spans="1:6" ht="12.75">
      <c r="A25" s="5">
        <v>18</v>
      </c>
      <c r="B25" s="73" t="s">
        <v>79</v>
      </c>
      <c r="C25" s="74" t="s">
        <v>13</v>
      </c>
      <c r="D25" s="109">
        <v>174</v>
      </c>
      <c r="E25" s="48">
        <f t="shared" si="0"/>
        <v>81.69014084507043</v>
      </c>
      <c r="F25" s="21">
        <f t="shared" si="1"/>
        <v>82.69014084507043</v>
      </c>
    </row>
    <row r="26" spans="1:6" ht="12.75">
      <c r="A26" s="5">
        <v>19</v>
      </c>
      <c r="B26" s="74" t="s">
        <v>176</v>
      </c>
      <c r="C26" s="74" t="s">
        <v>10</v>
      </c>
      <c r="D26" s="109">
        <v>174</v>
      </c>
      <c r="E26" s="48">
        <f t="shared" si="0"/>
        <v>81.69014084507043</v>
      </c>
      <c r="F26" s="21">
        <f t="shared" si="1"/>
        <v>82.69014084507043</v>
      </c>
    </row>
    <row r="27" spans="1:6" ht="12.75">
      <c r="A27" s="5">
        <v>20</v>
      </c>
      <c r="B27" s="73" t="s">
        <v>92</v>
      </c>
      <c r="C27" s="73" t="s">
        <v>275</v>
      </c>
      <c r="D27" s="109">
        <v>172</v>
      </c>
      <c r="E27" s="48">
        <f t="shared" si="0"/>
        <v>80.75117370892019</v>
      </c>
      <c r="F27" s="21">
        <f t="shared" si="1"/>
        <v>81.75117370892019</v>
      </c>
    </row>
    <row r="28" spans="1:6" ht="12.75">
      <c r="A28" s="5">
        <v>21</v>
      </c>
      <c r="B28" s="73" t="s">
        <v>79</v>
      </c>
      <c r="C28" s="74" t="s">
        <v>80</v>
      </c>
      <c r="D28" s="109">
        <v>171</v>
      </c>
      <c r="E28" s="48">
        <f t="shared" si="0"/>
        <v>80.28169014084507</v>
      </c>
      <c r="F28" s="21">
        <f t="shared" si="1"/>
        <v>81.28169014084507</v>
      </c>
    </row>
    <row r="29" spans="1:6" ht="12.75">
      <c r="A29" s="5">
        <v>22</v>
      </c>
      <c r="B29" s="74" t="s">
        <v>26</v>
      </c>
      <c r="C29" s="74" t="s">
        <v>20</v>
      </c>
      <c r="D29" s="109">
        <v>169</v>
      </c>
      <c r="E29" s="48">
        <f t="shared" si="0"/>
        <v>79.34272300469483</v>
      </c>
      <c r="F29" s="21">
        <f t="shared" si="1"/>
        <v>80.34272300469483</v>
      </c>
    </row>
    <row r="30" spans="1:6" ht="12.75">
      <c r="A30" s="5">
        <v>23</v>
      </c>
      <c r="B30" s="74" t="s">
        <v>228</v>
      </c>
      <c r="C30" s="74" t="s">
        <v>67</v>
      </c>
      <c r="D30" s="109">
        <v>169</v>
      </c>
      <c r="E30" s="48">
        <f t="shared" si="0"/>
        <v>79.34272300469483</v>
      </c>
      <c r="F30" s="21">
        <f t="shared" si="1"/>
        <v>80.34272300469483</v>
      </c>
    </row>
    <row r="31" spans="1:6" ht="12.75">
      <c r="A31" s="5">
        <v>24</v>
      </c>
      <c r="B31" s="74" t="s">
        <v>30</v>
      </c>
      <c r="C31" s="74" t="s">
        <v>17</v>
      </c>
      <c r="D31" s="109">
        <v>168</v>
      </c>
      <c r="E31" s="48">
        <f t="shared" si="0"/>
        <v>78.87323943661971</v>
      </c>
      <c r="F31" s="21">
        <f t="shared" si="1"/>
        <v>79.87323943661971</v>
      </c>
    </row>
    <row r="32" spans="1:6" ht="12.75">
      <c r="A32" s="5">
        <v>25</v>
      </c>
      <c r="B32" s="74" t="s">
        <v>89</v>
      </c>
      <c r="C32" s="74" t="s">
        <v>10</v>
      </c>
      <c r="D32" s="112">
        <v>166</v>
      </c>
      <c r="E32" s="48">
        <f t="shared" si="0"/>
        <v>77.93427230046949</v>
      </c>
      <c r="F32" s="21">
        <f t="shared" si="1"/>
        <v>78.93427230046949</v>
      </c>
    </row>
    <row r="33" spans="1:6" ht="12.75">
      <c r="A33" s="5">
        <v>26</v>
      </c>
      <c r="B33" s="74" t="s">
        <v>424</v>
      </c>
      <c r="C33" s="74" t="s">
        <v>43</v>
      </c>
      <c r="D33" s="112">
        <v>166</v>
      </c>
      <c r="E33" s="48">
        <f t="shared" si="0"/>
        <v>77.93427230046949</v>
      </c>
      <c r="F33" s="21">
        <f t="shared" si="1"/>
        <v>78.93427230046949</v>
      </c>
    </row>
    <row r="34" spans="1:6" ht="12.75">
      <c r="A34" s="5">
        <v>27</v>
      </c>
      <c r="B34" s="74" t="s">
        <v>434</v>
      </c>
      <c r="C34" s="74" t="s">
        <v>435</v>
      </c>
      <c r="D34" s="112">
        <v>166</v>
      </c>
      <c r="E34" s="48">
        <f t="shared" si="0"/>
        <v>77.93427230046949</v>
      </c>
      <c r="F34" s="21">
        <f t="shared" si="1"/>
        <v>78.93427230046949</v>
      </c>
    </row>
    <row r="35" spans="1:6" ht="12.75">
      <c r="A35" s="5">
        <v>28</v>
      </c>
      <c r="B35" s="73" t="s">
        <v>288</v>
      </c>
      <c r="C35" s="73" t="s">
        <v>437</v>
      </c>
      <c r="D35" s="109">
        <v>166</v>
      </c>
      <c r="E35" s="48">
        <f t="shared" si="0"/>
        <v>77.93427230046949</v>
      </c>
      <c r="F35" s="21">
        <f t="shared" si="1"/>
        <v>78.93427230046949</v>
      </c>
    </row>
    <row r="36" spans="1:6" ht="12.75">
      <c r="A36" s="5">
        <v>29</v>
      </c>
      <c r="B36" s="73" t="s">
        <v>39</v>
      </c>
      <c r="C36" s="73" t="s">
        <v>43</v>
      </c>
      <c r="D36" s="109">
        <v>165</v>
      </c>
      <c r="E36" s="48">
        <f t="shared" si="0"/>
        <v>77.46478873239437</v>
      </c>
      <c r="F36" s="21">
        <f t="shared" si="1"/>
        <v>78.46478873239437</v>
      </c>
    </row>
    <row r="37" spans="1:6" ht="12.75">
      <c r="A37" s="5">
        <v>30</v>
      </c>
      <c r="B37" s="74" t="s">
        <v>172</v>
      </c>
      <c r="C37" s="74" t="s">
        <v>37</v>
      </c>
      <c r="D37" s="109">
        <v>165</v>
      </c>
      <c r="E37" s="48">
        <f t="shared" si="0"/>
        <v>77.46478873239437</v>
      </c>
      <c r="F37" s="21">
        <f t="shared" si="1"/>
        <v>78.46478873239437</v>
      </c>
    </row>
    <row r="38" spans="1:6" ht="12.75">
      <c r="A38" s="5">
        <v>31</v>
      </c>
      <c r="B38" s="74" t="s">
        <v>179</v>
      </c>
      <c r="C38" s="74" t="s">
        <v>120</v>
      </c>
      <c r="D38" s="109">
        <v>164</v>
      </c>
      <c r="E38" s="48">
        <f t="shared" si="0"/>
        <v>76.99530516431925</v>
      </c>
      <c r="F38" s="21">
        <f t="shared" si="1"/>
        <v>77.99530516431925</v>
      </c>
    </row>
    <row r="39" spans="1:6" ht="12.75">
      <c r="A39" s="5">
        <v>32</v>
      </c>
      <c r="B39" s="73" t="s">
        <v>301</v>
      </c>
      <c r="C39" s="73" t="s">
        <v>32</v>
      </c>
      <c r="D39" s="109">
        <v>164</v>
      </c>
      <c r="E39" s="48">
        <f t="shared" si="0"/>
        <v>76.99530516431925</v>
      </c>
      <c r="F39" s="21">
        <f t="shared" si="1"/>
        <v>77.99530516431925</v>
      </c>
    </row>
    <row r="40" spans="1:6" ht="12.75">
      <c r="A40" s="5">
        <v>33</v>
      </c>
      <c r="B40" s="73" t="s">
        <v>227</v>
      </c>
      <c r="C40" s="73" t="s">
        <v>320</v>
      </c>
      <c r="D40" s="109">
        <v>162</v>
      </c>
      <c r="E40" s="48">
        <f aca="true" t="shared" si="2" ref="E40:E71">(D40/D$8)*100</f>
        <v>76.05633802816901</v>
      </c>
      <c r="F40" s="21">
        <f aca="true" t="shared" si="3" ref="F40:F71">E40+E$3</f>
        <v>77.05633802816901</v>
      </c>
    </row>
    <row r="41" spans="1:6" ht="12.75">
      <c r="A41" s="5">
        <v>34</v>
      </c>
      <c r="B41" s="74" t="s">
        <v>53</v>
      </c>
      <c r="C41" s="74" t="s">
        <v>48</v>
      </c>
      <c r="D41" s="109">
        <v>162</v>
      </c>
      <c r="E41" s="48">
        <f t="shared" si="2"/>
        <v>76.05633802816901</v>
      </c>
      <c r="F41" s="21">
        <f t="shared" si="3"/>
        <v>77.05633802816901</v>
      </c>
    </row>
    <row r="42" spans="1:6" ht="12.75">
      <c r="A42" s="5">
        <v>35</v>
      </c>
      <c r="B42" s="73" t="s">
        <v>101</v>
      </c>
      <c r="C42" s="73" t="s">
        <v>138</v>
      </c>
      <c r="D42" s="109">
        <v>161</v>
      </c>
      <c r="E42" s="48">
        <f t="shared" si="2"/>
        <v>75.5868544600939</v>
      </c>
      <c r="F42" s="21">
        <f t="shared" si="3"/>
        <v>76.5868544600939</v>
      </c>
    </row>
    <row r="43" spans="1:6" ht="12.75">
      <c r="A43" s="5">
        <v>36</v>
      </c>
      <c r="B43" s="73" t="s">
        <v>423</v>
      </c>
      <c r="C43" s="73" t="s">
        <v>10</v>
      </c>
      <c r="D43" s="109">
        <v>161</v>
      </c>
      <c r="E43" s="48">
        <f t="shared" si="2"/>
        <v>75.5868544600939</v>
      </c>
      <c r="F43" s="21">
        <f t="shared" si="3"/>
        <v>76.5868544600939</v>
      </c>
    </row>
    <row r="44" spans="1:6" ht="12.75">
      <c r="A44" s="5">
        <v>37</v>
      </c>
      <c r="B44" s="74" t="s">
        <v>176</v>
      </c>
      <c r="C44" s="73" t="s">
        <v>28</v>
      </c>
      <c r="D44" s="109">
        <v>160</v>
      </c>
      <c r="E44" s="48">
        <f t="shared" si="2"/>
        <v>75.11737089201877</v>
      </c>
      <c r="F44" s="21">
        <f t="shared" si="3"/>
        <v>76.11737089201877</v>
      </c>
    </row>
    <row r="45" spans="1:6" ht="12.75">
      <c r="A45" s="5">
        <v>38</v>
      </c>
      <c r="B45" s="74" t="s">
        <v>441</v>
      </c>
      <c r="C45" s="73" t="s">
        <v>442</v>
      </c>
      <c r="D45" s="109">
        <v>159</v>
      </c>
      <c r="E45" s="48">
        <f t="shared" si="2"/>
        <v>74.64788732394366</v>
      </c>
      <c r="F45" s="21">
        <f t="shared" si="3"/>
        <v>75.64788732394366</v>
      </c>
    </row>
    <row r="46" spans="1:6" ht="12.75">
      <c r="A46" s="5">
        <v>39</v>
      </c>
      <c r="B46" s="74" t="s">
        <v>9</v>
      </c>
      <c r="C46" s="74" t="s">
        <v>418</v>
      </c>
      <c r="D46" s="109">
        <v>158</v>
      </c>
      <c r="E46" s="48">
        <f t="shared" si="2"/>
        <v>74.17840375586854</v>
      </c>
      <c r="F46" s="21">
        <f t="shared" si="3"/>
        <v>75.17840375586854</v>
      </c>
    </row>
    <row r="47" spans="1:6" ht="12.75">
      <c r="A47" s="5">
        <v>40</v>
      </c>
      <c r="B47" s="74" t="s">
        <v>129</v>
      </c>
      <c r="C47" s="74" t="s">
        <v>10</v>
      </c>
      <c r="D47" s="109">
        <v>158</v>
      </c>
      <c r="E47" s="48">
        <f t="shared" si="2"/>
        <v>74.17840375586854</v>
      </c>
      <c r="F47" s="21">
        <f t="shared" si="3"/>
        <v>75.17840375586854</v>
      </c>
    </row>
    <row r="48" spans="1:6" ht="12.75">
      <c r="A48" s="5">
        <v>41</v>
      </c>
      <c r="B48" s="73" t="s">
        <v>26</v>
      </c>
      <c r="C48" s="74" t="s">
        <v>84</v>
      </c>
      <c r="D48" s="109">
        <v>157</v>
      </c>
      <c r="E48" s="48">
        <f t="shared" si="2"/>
        <v>73.70892018779342</v>
      </c>
      <c r="F48" s="21">
        <f t="shared" si="3"/>
        <v>74.70892018779342</v>
      </c>
    </row>
    <row r="49" spans="1:6" ht="12.75">
      <c r="A49" s="5">
        <v>42</v>
      </c>
      <c r="B49" s="74" t="s">
        <v>165</v>
      </c>
      <c r="C49" s="74" t="s">
        <v>63</v>
      </c>
      <c r="D49" s="109">
        <v>157</v>
      </c>
      <c r="E49" s="48">
        <f t="shared" si="2"/>
        <v>73.70892018779342</v>
      </c>
      <c r="F49" s="21">
        <f t="shared" si="3"/>
        <v>74.70892018779342</v>
      </c>
    </row>
    <row r="50" spans="1:6" ht="12.75">
      <c r="A50" s="5">
        <v>43</v>
      </c>
      <c r="B50" s="73" t="s">
        <v>42</v>
      </c>
      <c r="C50" s="73" t="s">
        <v>82</v>
      </c>
      <c r="D50" s="109">
        <v>157</v>
      </c>
      <c r="E50" s="48">
        <f t="shared" si="2"/>
        <v>73.70892018779342</v>
      </c>
      <c r="F50" s="21">
        <f t="shared" si="3"/>
        <v>74.70892018779342</v>
      </c>
    </row>
    <row r="51" spans="1:6" ht="12.75">
      <c r="A51" s="5">
        <v>44</v>
      </c>
      <c r="B51" s="73" t="s">
        <v>53</v>
      </c>
      <c r="C51" s="73" t="s">
        <v>13</v>
      </c>
      <c r="D51" s="109">
        <v>154</v>
      </c>
      <c r="E51" s="48">
        <f t="shared" si="2"/>
        <v>72.30046948356808</v>
      </c>
      <c r="F51" s="21">
        <f t="shared" si="3"/>
        <v>73.30046948356808</v>
      </c>
    </row>
    <row r="52" spans="1:6" ht="12.75">
      <c r="A52" s="5">
        <v>45</v>
      </c>
      <c r="B52" s="74" t="s">
        <v>288</v>
      </c>
      <c r="C52" s="74" t="s">
        <v>438</v>
      </c>
      <c r="D52" s="112">
        <v>153</v>
      </c>
      <c r="E52" s="48">
        <f t="shared" si="2"/>
        <v>71.83098591549296</v>
      </c>
      <c r="F52" s="21">
        <f t="shared" si="3"/>
        <v>72.83098591549296</v>
      </c>
    </row>
    <row r="53" spans="1:6" ht="12.75">
      <c r="A53" s="5">
        <v>46</v>
      </c>
      <c r="B53" s="73" t="s">
        <v>169</v>
      </c>
      <c r="C53" s="73" t="s">
        <v>35</v>
      </c>
      <c r="D53" s="109">
        <v>151</v>
      </c>
      <c r="E53" s="48">
        <f t="shared" si="2"/>
        <v>70.89201877934272</v>
      </c>
      <c r="F53" s="21">
        <f t="shared" si="3"/>
        <v>71.89201877934272</v>
      </c>
    </row>
    <row r="54" spans="1:6" ht="12.75">
      <c r="A54" s="5">
        <v>47</v>
      </c>
      <c r="B54" s="74" t="s">
        <v>290</v>
      </c>
      <c r="C54" s="74" t="s">
        <v>291</v>
      </c>
      <c r="D54" s="109">
        <v>151</v>
      </c>
      <c r="E54" s="48">
        <f t="shared" si="2"/>
        <v>70.89201877934272</v>
      </c>
      <c r="F54" s="21">
        <f t="shared" si="3"/>
        <v>71.89201877934272</v>
      </c>
    </row>
    <row r="55" spans="1:6" ht="12.75">
      <c r="A55" s="5">
        <v>48</v>
      </c>
      <c r="B55" s="74" t="s">
        <v>218</v>
      </c>
      <c r="C55" s="74" t="s">
        <v>33</v>
      </c>
      <c r="D55" s="109">
        <v>149</v>
      </c>
      <c r="E55" s="48">
        <f t="shared" si="2"/>
        <v>69.95305164319248</v>
      </c>
      <c r="F55" s="21">
        <f t="shared" si="3"/>
        <v>70.95305164319248</v>
      </c>
    </row>
    <row r="56" spans="1:6" ht="12.75">
      <c r="A56" s="5">
        <v>49</v>
      </c>
      <c r="B56" s="74" t="s">
        <v>26</v>
      </c>
      <c r="C56" s="74" t="s">
        <v>223</v>
      </c>
      <c r="D56" s="109">
        <v>148</v>
      </c>
      <c r="E56" s="48">
        <f t="shared" si="2"/>
        <v>69.48356807511738</v>
      </c>
      <c r="F56" s="21">
        <f t="shared" si="3"/>
        <v>70.48356807511738</v>
      </c>
    </row>
    <row r="57" spans="1:6" ht="12.75">
      <c r="A57" s="5">
        <v>50</v>
      </c>
      <c r="B57" s="74" t="s">
        <v>66</v>
      </c>
      <c r="C57" s="74" t="s">
        <v>23</v>
      </c>
      <c r="D57" s="109">
        <v>148</v>
      </c>
      <c r="E57" s="48">
        <f t="shared" si="2"/>
        <v>69.48356807511738</v>
      </c>
      <c r="F57" s="21">
        <f t="shared" si="3"/>
        <v>70.48356807511738</v>
      </c>
    </row>
    <row r="58" spans="1:6" ht="12.75">
      <c r="A58" s="5">
        <v>51</v>
      </c>
      <c r="B58" s="74" t="s">
        <v>218</v>
      </c>
      <c r="C58" s="74" t="s">
        <v>123</v>
      </c>
      <c r="D58" s="109">
        <v>148</v>
      </c>
      <c r="E58" s="48">
        <f t="shared" si="2"/>
        <v>69.48356807511738</v>
      </c>
      <c r="F58" s="21">
        <f t="shared" si="3"/>
        <v>70.48356807511738</v>
      </c>
    </row>
    <row r="59" spans="1:6" ht="12.75">
      <c r="A59" s="5">
        <v>52</v>
      </c>
      <c r="B59" s="74" t="s">
        <v>131</v>
      </c>
      <c r="C59" s="74" t="s">
        <v>18</v>
      </c>
      <c r="D59" s="109">
        <v>147</v>
      </c>
      <c r="E59" s="48">
        <f t="shared" si="2"/>
        <v>69.01408450704226</v>
      </c>
      <c r="F59" s="21">
        <f t="shared" si="3"/>
        <v>70.01408450704226</v>
      </c>
    </row>
    <row r="60" spans="1:6" ht="12.75">
      <c r="A60" s="5">
        <v>53</v>
      </c>
      <c r="B60" s="73" t="s">
        <v>183</v>
      </c>
      <c r="C60" s="73" t="s">
        <v>10</v>
      </c>
      <c r="D60" s="109">
        <v>147</v>
      </c>
      <c r="E60" s="48">
        <f t="shared" si="2"/>
        <v>69.01408450704226</v>
      </c>
      <c r="F60" s="21">
        <f t="shared" si="3"/>
        <v>70.01408450704226</v>
      </c>
    </row>
    <row r="61" spans="1:6" ht="12.75">
      <c r="A61" s="5">
        <v>54</v>
      </c>
      <c r="B61" s="73" t="s">
        <v>298</v>
      </c>
      <c r="C61" s="73" t="s">
        <v>15</v>
      </c>
      <c r="D61" s="109">
        <v>146</v>
      </c>
      <c r="E61" s="48">
        <f t="shared" si="2"/>
        <v>68.54460093896714</v>
      </c>
      <c r="F61" s="21">
        <f t="shared" si="3"/>
        <v>69.54460093896714</v>
      </c>
    </row>
    <row r="62" spans="1:6" ht="12.75">
      <c r="A62" s="5">
        <v>55</v>
      </c>
      <c r="B62" s="73" t="s">
        <v>219</v>
      </c>
      <c r="C62" s="73" t="s">
        <v>220</v>
      </c>
      <c r="D62" s="109">
        <v>146</v>
      </c>
      <c r="E62" s="48">
        <f t="shared" si="2"/>
        <v>68.54460093896714</v>
      </c>
      <c r="F62" s="21">
        <f t="shared" si="3"/>
        <v>69.54460093896714</v>
      </c>
    </row>
    <row r="63" spans="1:6" ht="12.75">
      <c r="A63" s="5">
        <v>56</v>
      </c>
      <c r="B63" s="73" t="s">
        <v>42</v>
      </c>
      <c r="C63" s="73" t="s">
        <v>81</v>
      </c>
      <c r="D63" s="109">
        <v>146</v>
      </c>
      <c r="E63" s="48">
        <f t="shared" si="2"/>
        <v>68.54460093896714</v>
      </c>
      <c r="F63" s="21">
        <f t="shared" si="3"/>
        <v>69.54460093896714</v>
      </c>
    </row>
    <row r="64" spans="1:6" ht="12.75">
      <c r="A64" s="5">
        <v>57</v>
      </c>
      <c r="B64" s="74" t="s">
        <v>236</v>
      </c>
      <c r="C64" s="74" t="s">
        <v>10</v>
      </c>
      <c r="D64" s="109">
        <v>146</v>
      </c>
      <c r="E64" s="48">
        <f t="shared" si="2"/>
        <v>68.54460093896714</v>
      </c>
      <c r="F64" s="21">
        <f t="shared" si="3"/>
        <v>69.54460093896714</v>
      </c>
    </row>
    <row r="65" spans="1:6" ht="12.75">
      <c r="A65" s="5">
        <v>58</v>
      </c>
      <c r="B65" s="73" t="s">
        <v>79</v>
      </c>
      <c r="C65" s="73" t="s">
        <v>10</v>
      </c>
      <c r="D65" s="109">
        <v>146</v>
      </c>
      <c r="E65" s="48">
        <f t="shared" si="2"/>
        <v>68.54460093896714</v>
      </c>
      <c r="F65" s="21">
        <f t="shared" si="3"/>
        <v>69.54460093896714</v>
      </c>
    </row>
    <row r="66" spans="1:6" ht="12.75">
      <c r="A66" s="5">
        <v>59</v>
      </c>
      <c r="B66" s="73" t="s">
        <v>257</v>
      </c>
      <c r="C66" s="73" t="s">
        <v>28</v>
      </c>
      <c r="D66" s="109">
        <v>145</v>
      </c>
      <c r="E66" s="48">
        <f t="shared" si="2"/>
        <v>68.07511737089203</v>
      </c>
      <c r="F66" s="21">
        <f t="shared" si="3"/>
        <v>69.07511737089203</v>
      </c>
    </row>
    <row r="67" spans="1:6" ht="12.75">
      <c r="A67" s="5">
        <v>60</v>
      </c>
      <c r="B67" s="74" t="s">
        <v>34</v>
      </c>
      <c r="C67" s="74" t="s">
        <v>13</v>
      </c>
      <c r="D67" s="109">
        <v>145</v>
      </c>
      <c r="E67" s="48">
        <f t="shared" si="2"/>
        <v>68.07511737089203</v>
      </c>
      <c r="F67" s="21">
        <f t="shared" si="3"/>
        <v>69.07511737089203</v>
      </c>
    </row>
    <row r="68" spans="1:6" ht="12.75">
      <c r="A68" s="5">
        <v>61</v>
      </c>
      <c r="B68" s="73" t="s">
        <v>283</v>
      </c>
      <c r="C68" s="74" t="s">
        <v>91</v>
      </c>
      <c r="D68" s="109">
        <v>145</v>
      </c>
      <c r="E68" s="48">
        <f t="shared" si="2"/>
        <v>68.07511737089203</v>
      </c>
      <c r="F68" s="21">
        <f t="shared" si="3"/>
        <v>69.07511737089203</v>
      </c>
    </row>
    <row r="69" spans="1:6" ht="12.75">
      <c r="A69" s="5">
        <v>62</v>
      </c>
      <c r="B69" s="74" t="s">
        <v>427</v>
      </c>
      <c r="C69" s="74" t="s">
        <v>63</v>
      </c>
      <c r="D69" s="109">
        <v>145</v>
      </c>
      <c r="E69" s="48">
        <f t="shared" si="2"/>
        <v>68.07511737089203</v>
      </c>
      <c r="F69" s="21">
        <f t="shared" si="3"/>
        <v>69.07511737089203</v>
      </c>
    </row>
    <row r="70" spans="1:6" ht="12.75">
      <c r="A70" s="5">
        <v>63</v>
      </c>
      <c r="B70" s="74" t="s">
        <v>248</v>
      </c>
      <c r="C70" s="74" t="s">
        <v>15</v>
      </c>
      <c r="D70" s="109">
        <v>144</v>
      </c>
      <c r="E70" s="48">
        <f t="shared" si="2"/>
        <v>67.6056338028169</v>
      </c>
      <c r="F70" s="21">
        <f t="shared" si="3"/>
        <v>68.6056338028169</v>
      </c>
    </row>
    <row r="71" spans="1:6" ht="12.75">
      <c r="A71" s="5">
        <v>64</v>
      </c>
      <c r="B71" s="73" t="s">
        <v>66</v>
      </c>
      <c r="C71" s="73" t="s">
        <v>48</v>
      </c>
      <c r="D71" s="109">
        <v>143</v>
      </c>
      <c r="E71" s="48">
        <f t="shared" si="2"/>
        <v>67.13615023474179</v>
      </c>
      <c r="F71" s="21">
        <f t="shared" si="3"/>
        <v>68.13615023474179</v>
      </c>
    </row>
    <row r="72" spans="1:6" ht="12.75">
      <c r="A72" s="5">
        <v>65</v>
      </c>
      <c r="B72" s="74" t="s">
        <v>156</v>
      </c>
      <c r="C72" s="74" t="s">
        <v>20</v>
      </c>
      <c r="D72" s="109">
        <v>142</v>
      </c>
      <c r="E72" s="48">
        <f aca="true" t="shared" si="4" ref="E72:E97">(D72/D$8)*100</f>
        <v>66.66666666666666</v>
      </c>
      <c r="F72" s="21">
        <f aca="true" t="shared" si="5" ref="F72:F103">E72+E$3</f>
        <v>67.66666666666666</v>
      </c>
    </row>
    <row r="73" spans="1:6" ht="12.75">
      <c r="A73" s="5">
        <v>66</v>
      </c>
      <c r="B73" s="74" t="s">
        <v>317</v>
      </c>
      <c r="C73" s="74" t="s">
        <v>292</v>
      </c>
      <c r="D73" s="109">
        <v>142</v>
      </c>
      <c r="E73" s="48">
        <f t="shared" si="4"/>
        <v>66.66666666666666</v>
      </c>
      <c r="F73" s="21">
        <f t="shared" si="5"/>
        <v>67.66666666666666</v>
      </c>
    </row>
    <row r="74" spans="1:6" ht="12.75">
      <c r="A74" s="5">
        <v>67</v>
      </c>
      <c r="B74" s="73" t="s">
        <v>22</v>
      </c>
      <c r="C74" s="73" t="s">
        <v>23</v>
      </c>
      <c r="D74" s="109">
        <v>141</v>
      </c>
      <c r="E74" s="48">
        <f t="shared" si="4"/>
        <v>66.19718309859155</v>
      </c>
      <c r="F74" s="21">
        <f t="shared" si="5"/>
        <v>67.19718309859155</v>
      </c>
    </row>
    <row r="75" spans="1:6" ht="12.75">
      <c r="A75" s="5">
        <v>68</v>
      </c>
      <c r="B75" s="74" t="s">
        <v>148</v>
      </c>
      <c r="C75" s="74" t="s">
        <v>149</v>
      </c>
      <c r="D75" s="109">
        <v>140</v>
      </c>
      <c r="E75" s="48">
        <f t="shared" si="4"/>
        <v>65.72769953051643</v>
      </c>
      <c r="F75" s="21">
        <f t="shared" si="5"/>
        <v>66.72769953051643</v>
      </c>
    </row>
    <row r="76" spans="1:6" ht="12.75">
      <c r="A76" s="5">
        <v>69</v>
      </c>
      <c r="B76" s="73" t="s">
        <v>419</v>
      </c>
      <c r="C76" s="73" t="s">
        <v>87</v>
      </c>
      <c r="D76" s="109">
        <v>140</v>
      </c>
      <c r="E76" s="48">
        <f t="shared" si="4"/>
        <v>65.72769953051643</v>
      </c>
      <c r="F76" s="21">
        <f t="shared" si="5"/>
        <v>66.72769953051643</v>
      </c>
    </row>
    <row r="77" spans="1:6" ht="12.75">
      <c r="A77" s="5">
        <v>70</v>
      </c>
      <c r="B77" s="74" t="s">
        <v>174</v>
      </c>
      <c r="C77" s="74" t="s">
        <v>8</v>
      </c>
      <c r="D77" s="109">
        <v>139</v>
      </c>
      <c r="E77" s="48">
        <f t="shared" si="4"/>
        <v>65.25821596244131</v>
      </c>
      <c r="F77" s="21">
        <f t="shared" si="5"/>
        <v>66.25821596244131</v>
      </c>
    </row>
    <row r="78" spans="1:6" ht="12.75">
      <c r="A78" s="5">
        <v>71</v>
      </c>
      <c r="B78" s="73" t="s">
        <v>52</v>
      </c>
      <c r="C78" s="73" t="s">
        <v>410</v>
      </c>
      <c r="D78" s="109">
        <v>139</v>
      </c>
      <c r="E78" s="48">
        <f t="shared" si="4"/>
        <v>65.25821596244131</v>
      </c>
      <c r="F78" s="21">
        <f t="shared" si="5"/>
        <v>66.25821596244131</v>
      </c>
    </row>
    <row r="79" spans="1:6" ht="12.75">
      <c r="A79" s="5">
        <v>72</v>
      </c>
      <c r="B79" s="73" t="s">
        <v>161</v>
      </c>
      <c r="C79" s="73" t="s">
        <v>20</v>
      </c>
      <c r="D79" s="109">
        <v>139</v>
      </c>
      <c r="E79" s="48">
        <f t="shared" si="4"/>
        <v>65.25821596244131</v>
      </c>
      <c r="F79" s="21">
        <f t="shared" si="5"/>
        <v>66.25821596244131</v>
      </c>
    </row>
    <row r="80" spans="1:6" ht="12.75">
      <c r="A80" s="5">
        <v>73</v>
      </c>
      <c r="B80" s="73" t="s">
        <v>412</v>
      </c>
      <c r="C80" s="73" t="s">
        <v>50</v>
      </c>
      <c r="D80" s="109">
        <v>138</v>
      </c>
      <c r="E80" s="48">
        <f t="shared" si="4"/>
        <v>64.7887323943662</v>
      </c>
      <c r="F80" s="21">
        <f t="shared" si="5"/>
        <v>65.7887323943662</v>
      </c>
    </row>
    <row r="81" spans="1:6" ht="12.75">
      <c r="A81" s="5">
        <v>74</v>
      </c>
      <c r="B81" s="74" t="s">
        <v>134</v>
      </c>
      <c r="C81" s="74" t="s">
        <v>20</v>
      </c>
      <c r="D81" s="109">
        <v>138</v>
      </c>
      <c r="E81" s="48">
        <f t="shared" si="4"/>
        <v>64.7887323943662</v>
      </c>
      <c r="F81" s="21">
        <f t="shared" si="5"/>
        <v>65.7887323943662</v>
      </c>
    </row>
    <row r="82" spans="1:6" ht="12.75">
      <c r="A82" s="5">
        <v>75</v>
      </c>
      <c r="B82" s="73" t="s">
        <v>297</v>
      </c>
      <c r="C82" s="73" t="s">
        <v>65</v>
      </c>
      <c r="D82" s="109">
        <v>136</v>
      </c>
      <c r="E82" s="48">
        <f t="shared" si="4"/>
        <v>63.84976525821596</v>
      </c>
      <c r="F82" s="21">
        <f t="shared" si="5"/>
        <v>64.84976525821597</v>
      </c>
    </row>
    <row r="83" spans="1:6" ht="12.75">
      <c r="A83" s="5">
        <v>76</v>
      </c>
      <c r="B83" s="73" t="s">
        <v>234</v>
      </c>
      <c r="C83" s="73" t="s">
        <v>302</v>
      </c>
      <c r="D83" s="109">
        <v>136</v>
      </c>
      <c r="E83" s="48">
        <f t="shared" si="4"/>
        <v>63.84976525821596</v>
      </c>
      <c r="F83" s="21">
        <f t="shared" si="5"/>
        <v>64.84976525821597</v>
      </c>
    </row>
    <row r="84" spans="1:6" ht="12.75">
      <c r="A84" s="5">
        <v>77</v>
      </c>
      <c r="B84" s="74" t="s">
        <v>443</v>
      </c>
      <c r="C84" s="74" t="s">
        <v>74</v>
      </c>
      <c r="D84" s="109">
        <v>136</v>
      </c>
      <c r="E84" s="48">
        <f t="shared" si="4"/>
        <v>63.84976525821596</v>
      </c>
      <c r="F84" s="21">
        <f t="shared" si="5"/>
        <v>64.84976525821597</v>
      </c>
    </row>
    <row r="85" spans="1:6" ht="12.75">
      <c r="A85" s="5">
        <v>78</v>
      </c>
      <c r="B85" s="74" t="s">
        <v>79</v>
      </c>
      <c r="C85" s="74" t="s">
        <v>87</v>
      </c>
      <c r="D85" s="109">
        <v>135</v>
      </c>
      <c r="E85" s="48">
        <f t="shared" si="4"/>
        <v>63.38028169014085</v>
      </c>
      <c r="F85" s="21">
        <f t="shared" si="5"/>
        <v>64.38028169014085</v>
      </c>
    </row>
    <row r="86" spans="1:6" ht="12.75">
      <c r="A86" s="5">
        <v>79</v>
      </c>
      <c r="B86" s="74" t="s">
        <v>378</v>
      </c>
      <c r="C86" s="74" t="s">
        <v>15</v>
      </c>
      <c r="D86" s="109">
        <v>135</v>
      </c>
      <c r="E86" s="48">
        <f t="shared" si="4"/>
        <v>63.38028169014085</v>
      </c>
      <c r="F86" s="21">
        <f t="shared" si="5"/>
        <v>64.38028169014085</v>
      </c>
    </row>
    <row r="87" spans="1:6" ht="12.75">
      <c r="A87" s="5">
        <v>80</v>
      </c>
      <c r="B87" s="73" t="s">
        <v>283</v>
      </c>
      <c r="C87" s="73" t="s">
        <v>280</v>
      </c>
      <c r="D87" s="109">
        <v>134</v>
      </c>
      <c r="E87" s="48">
        <f t="shared" si="4"/>
        <v>62.91079812206573</v>
      </c>
      <c r="F87" s="21">
        <f t="shared" si="5"/>
        <v>63.91079812206573</v>
      </c>
    </row>
    <row r="88" spans="1:6" ht="12.75">
      <c r="A88" s="5">
        <v>81</v>
      </c>
      <c r="B88" s="74" t="s">
        <v>436</v>
      </c>
      <c r="C88" s="74" t="s">
        <v>104</v>
      </c>
      <c r="D88" s="109">
        <v>134</v>
      </c>
      <c r="E88" s="48">
        <f t="shared" si="4"/>
        <v>62.91079812206573</v>
      </c>
      <c r="F88" s="21">
        <f t="shared" si="5"/>
        <v>63.91079812206573</v>
      </c>
    </row>
    <row r="89" spans="1:6" ht="12.75">
      <c r="A89" s="5">
        <v>82</v>
      </c>
      <c r="B89" s="74" t="s">
        <v>127</v>
      </c>
      <c r="C89" s="74" t="s">
        <v>38</v>
      </c>
      <c r="D89" s="109">
        <v>134</v>
      </c>
      <c r="E89" s="48">
        <f t="shared" si="4"/>
        <v>62.91079812206573</v>
      </c>
      <c r="F89" s="21">
        <f t="shared" si="5"/>
        <v>63.91079812206573</v>
      </c>
    </row>
    <row r="90" spans="1:6" ht="12.75">
      <c r="A90" s="5">
        <v>83</v>
      </c>
      <c r="B90" s="74" t="s">
        <v>428</v>
      </c>
      <c r="C90" s="74" t="s">
        <v>429</v>
      </c>
      <c r="D90" s="109">
        <v>133</v>
      </c>
      <c r="E90" s="48">
        <f t="shared" si="4"/>
        <v>62.441314553990615</v>
      </c>
      <c r="F90" s="21">
        <f t="shared" si="5"/>
        <v>63.441314553990615</v>
      </c>
    </row>
    <row r="91" spans="1:6" ht="12.75">
      <c r="A91" s="5">
        <v>84</v>
      </c>
      <c r="B91" s="73" t="s">
        <v>40</v>
      </c>
      <c r="C91" s="73" t="s">
        <v>15</v>
      </c>
      <c r="D91" s="109">
        <v>132</v>
      </c>
      <c r="E91" s="48">
        <f t="shared" si="4"/>
        <v>61.97183098591549</v>
      </c>
      <c r="F91" s="21">
        <f t="shared" si="5"/>
        <v>62.97183098591549</v>
      </c>
    </row>
    <row r="92" spans="1:6" ht="12.75">
      <c r="A92" s="5">
        <v>85</v>
      </c>
      <c r="B92" s="74" t="s">
        <v>125</v>
      </c>
      <c r="C92" s="73" t="s">
        <v>43</v>
      </c>
      <c r="D92" s="109">
        <v>132</v>
      </c>
      <c r="E92" s="48">
        <f t="shared" si="4"/>
        <v>61.97183098591549</v>
      </c>
      <c r="F92" s="21">
        <f t="shared" si="5"/>
        <v>62.97183098591549</v>
      </c>
    </row>
    <row r="93" spans="1:6" ht="12.75">
      <c r="A93" s="5">
        <v>86</v>
      </c>
      <c r="B93" s="74" t="s">
        <v>52</v>
      </c>
      <c r="C93" s="74" t="s">
        <v>339</v>
      </c>
      <c r="D93" s="109">
        <v>131</v>
      </c>
      <c r="E93" s="48">
        <f t="shared" si="4"/>
        <v>61.502347417840376</v>
      </c>
      <c r="F93" s="21">
        <f t="shared" si="5"/>
        <v>62.502347417840376</v>
      </c>
    </row>
    <row r="94" spans="1:6" ht="12.75">
      <c r="A94" s="5">
        <v>87</v>
      </c>
      <c r="B94" s="74" t="s">
        <v>77</v>
      </c>
      <c r="C94" s="74" t="s">
        <v>10</v>
      </c>
      <c r="D94" s="109">
        <v>131</v>
      </c>
      <c r="E94" s="48">
        <f t="shared" si="4"/>
        <v>61.502347417840376</v>
      </c>
      <c r="F94" s="21">
        <f t="shared" si="5"/>
        <v>62.502347417840376</v>
      </c>
    </row>
    <row r="95" spans="1:6" ht="12.75">
      <c r="A95" s="5">
        <v>88</v>
      </c>
      <c r="B95" s="74" t="s">
        <v>235</v>
      </c>
      <c r="C95" s="73" t="s">
        <v>158</v>
      </c>
      <c r="D95" s="109">
        <v>130</v>
      </c>
      <c r="E95" s="48">
        <f t="shared" si="4"/>
        <v>61.03286384976526</v>
      </c>
      <c r="F95" s="21">
        <f t="shared" si="5"/>
        <v>62.03286384976526</v>
      </c>
    </row>
    <row r="96" spans="1:6" ht="12.75">
      <c r="A96" s="5">
        <v>89</v>
      </c>
      <c r="B96" s="74" t="s">
        <v>309</v>
      </c>
      <c r="C96" s="74" t="s">
        <v>10</v>
      </c>
      <c r="D96" s="112">
        <v>130</v>
      </c>
      <c r="E96" s="48">
        <f t="shared" si="4"/>
        <v>61.03286384976526</v>
      </c>
      <c r="F96" s="21">
        <f t="shared" si="5"/>
        <v>62.03286384976526</v>
      </c>
    </row>
    <row r="97" spans="1:6" ht="12.75">
      <c r="A97" s="5">
        <v>90</v>
      </c>
      <c r="B97" s="74" t="s">
        <v>226</v>
      </c>
      <c r="C97" s="74" t="s">
        <v>120</v>
      </c>
      <c r="D97" s="109">
        <v>129</v>
      </c>
      <c r="E97" s="48">
        <f t="shared" si="4"/>
        <v>60.56338028169014</v>
      </c>
      <c r="F97" s="21">
        <f t="shared" si="5"/>
        <v>61.56338028169014</v>
      </c>
    </row>
    <row r="98" spans="1:6" ht="12.75">
      <c r="A98" s="5">
        <v>91</v>
      </c>
      <c r="B98" s="73" t="s">
        <v>90</v>
      </c>
      <c r="C98" s="73" t="s">
        <v>13</v>
      </c>
      <c r="D98" s="109">
        <v>129</v>
      </c>
      <c r="E98" s="48">
        <f aca="true" t="shared" si="6" ref="E98:E129">(D98/D$8)*100</f>
        <v>60.56338028169014</v>
      </c>
      <c r="F98" s="21">
        <f t="shared" si="5"/>
        <v>61.56338028169014</v>
      </c>
    </row>
    <row r="99" spans="1:6" ht="12.75">
      <c r="A99" s="5">
        <v>92</v>
      </c>
      <c r="B99" s="73" t="s">
        <v>39</v>
      </c>
      <c r="C99" s="74" t="s">
        <v>17</v>
      </c>
      <c r="D99" s="109">
        <v>128</v>
      </c>
      <c r="E99" s="48">
        <f t="shared" si="6"/>
        <v>60.093896713615024</v>
      </c>
      <c r="F99" s="21">
        <f t="shared" si="5"/>
        <v>61.093896713615024</v>
      </c>
    </row>
    <row r="100" spans="1:6" ht="12.75">
      <c r="A100" s="5">
        <v>93</v>
      </c>
      <c r="B100" s="73" t="s">
        <v>425</v>
      </c>
      <c r="C100" s="73" t="s">
        <v>10</v>
      </c>
      <c r="D100" s="109">
        <v>128</v>
      </c>
      <c r="E100" s="48">
        <f t="shared" si="6"/>
        <v>60.093896713615024</v>
      </c>
      <c r="F100" s="21">
        <f t="shared" si="5"/>
        <v>61.093896713615024</v>
      </c>
    </row>
    <row r="101" spans="1:6" ht="12.75">
      <c r="A101" s="5">
        <v>94</v>
      </c>
      <c r="B101" s="74" t="s">
        <v>224</v>
      </c>
      <c r="C101" s="74" t="s">
        <v>20</v>
      </c>
      <c r="D101" s="109">
        <v>127</v>
      </c>
      <c r="E101" s="48">
        <f t="shared" si="6"/>
        <v>59.624413145539904</v>
      </c>
      <c r="F101" s="21">
        <f t="shared" si="5"/>
        <v>60.624413145539904</v>
      </c>
    </row>
    <row r="102" spans="1:6" ht="12.75">
      <c r="A102" s="5">
        <v>95</v>
      </c>
      <c r="B102" s="74" t="s">
        <v>27</v>
      </c>
      <c r="C102" s="74" t="s">
        <v>15</v>
      </c>
      <c r="D102" s="109">
        <v>126</v>
      </c>
      <c r="E102" s="48">
        <f t="shared" si="6"/>
        <v>59.154929577464785</v>
      </c>
      <c r="F102" s="21">
        <f t="shared" si="5"/>
        <v>60.154929577464785</v>
      </c>
    </row>
    <row r="103" spans="1:6" ht="12.75">
      <c r="A103" s="5">
        <v>96</v>
      </c>
      <c r="B103" s="74" t="s">
        <v>77</v>
      </c>
      <c r="C103" s="74" t="s">
        <v>20</v>
      </c>
      <c r="D103" s="109">
        <v>125</v>
      </c>
      <c r="E103" s="48">
        <f t="shared" si="6"/>
        <v>58.68544600938967</v>
      </c>
      <c r="F103" s="21">
        <f t="shared" si="5"/>
        <v>59.68544600938967</v>
      </c>
    </row>
    <row r="104" spans="1:6" ht="12.75">
      <c r="A104" s="5">
        <v>97</v>
      </c>
      <c r="B104" s="74" t="s">
        <v>174</v>
      </c>
      <c r="C104" s="74" t="s">
        <v>28</v>
      </c>
      <c r="D104" s="109">
        <v>122</v>
      </c>
      <c r="E104" s="48">
        <f t="shared" si="6"/>
        <v>57.27699530516433</v>
      </c>
      <c r="F104" s="21">
        <f aca="true" t="shared" si="7" ref="F104:F135">E104+E$3</f>
        <v>58.27699530516433</v>
      </c>
    </row>
    <row r="105" spans="1:6" ht="12.75">
      <c r="A105" s="5">
        <v>98</v>
      </c>
      <c r="B105" s="74" t="s">
        <v>276</v>
      </c>
      <c r="C105" s="74" t="s">
        <v>277</v>
      </c>
      <c r="D105" s="109">
        <v>121</v>
      </c>
      <c r="E105" s="48">
        <f t="shared" si="6"/>
        <v>56.8075117370892</v>
      </c>
      <c r="F105" s="21">
        <f t="shared" si="7"/>
        <v>57.8075117370892</v>
      </c>
    </row>
    <row r="106" spans="1:6" ht="12.75">
      <c r="A106" s="5">
        <v>99</v>
      </c>
      <c r="B106" s="73" t="s">
        <v>413</v>
      </c>
      <c r="C106" s="73" t="s">
        <v>220</v>
      </c>
      <c r="D106" s="109">
        <v>120</v>
      </c>
      <c r="E106" s="48">
        <f t="shared" si="6"/>
        <v>56.33802816901409</v>
      </c>
      <c r="F106" s="21">
        <f t="shared" si="7"/>
        <v>57.33802816901409</v>
      </c>
    </row>
    <row r="107" spans="1:6" ht="12.75">
      <c r="A107" s="5">
        <v>100</v>
      </c>
      <c r="B107" s="73" t="s">
        <v>279</v>
      </c>
      <c r="C107" s="73" t="s">
        <v>43</v>
      </c>
      <c r="D107" s="109">
        <v>119</v>
      </c>
      <c r="E107" s="48">
        <f t="shared" si="6"/>
        <v>55.86854460093896</v>
      </c>
      <c r="F107" s="21">
        <f t="shared" si="7"/>
        <v>56.86854460093896</v>
      </c>
    </row>
    <row r="108" spans="1:6" ht="12.75">
      <c r="A108" s="5">
        <v>101</v>
      </c>
      <c r="B108" s="73" t="s">
        <v>137</v>
      </c>
      <c r="C108" s="73" t="s">
        <v>65</v>
      </c>
      <c r="D108" s="109">
        <v>119</v>
      </c>
      <c r="E108" s="48">
        <f t="shared" si="6"/>
        <v>55.86854460093896</v>
      </c>
      <c r="F108" s="21">
        <f t="shared" si="7"/>
        <v>56.86854460093896</v>
      </c>
    </row>
    <row r="109" spans="1:6" ht="12.75">
      <c r="A109" s="5">
        <v>102</v>
      </c>
      <c r="B109" s="73" t="s">
        <v>233</v>
      </c>
      <c r="C109" s="73" t="s">
        <v>10</v>
      </c>
      <c r="D109" s="109">
        <v>119</v>
      </c>
      <c r="E109" s="48">
        <f t="shared" si="6"/>
        <v>55.86854460093896</v>
      </c>
      <c r="F109" s="21">
        <f t="shared" si="7"/>
        <v>56.86854460093896</v>
      </c>
    </row>
    <row r="110" spans="1:6" ht="12.75">
      <c r="A110" s="5">
        <v>103</v>
      </c>
      <c r="B110" s="73" t="s">
        <v>411</v>
      </c>
      <c r="C110" s="73" t="s">
        <v>80</v>
      </c>
      <c r="D110" s="109">
        <v>118</v>
      </c>
      <c r="E110" s="48">
        <f t="shared" si="6"/>
        <v>55.39906103286385</v>
      </c>
      <c r="F110" s="21">
        <f t="shared" si="7"/>
        <v>56.39906103286385</v>
      </c>
    </row>
    <row r="111" spans="1:6" ht="12.75">
      <c r="A111" s="5">
        <v>104</v>
      </c>
      <c r="B111" s="74" t="s">
        <v>432</v>
      </c>
      <c r="C111" s="74" t="s">
        <v>431</v>
      </c>
      <c r="D111" s="109">
        <v>118</v>
      </c>
      <c r="E111" s="48">
        <f t="shared" si="6"/>
        <v>55.39906103286385</v>
      </c>
      <c r="F111" s="21">
        <f t="shared" si="7"/>
        <v>56.39906103286385</v>
      </c>
    </row>
    <row r="112" spans="1:6" ht="12.75">
      <c r="A112" s="5">
        <v>105</v>
      </c>
      <c r="B112" s="74" t="s">
        <v>72</v>
      </c>
      <c r="C112" s="74" t="s">
        <v>10</v>
      </c>
      <c r="D112" s="109">
        <v>117</v>
      </c>
      <c r="E112" s="48">
        <f t="shared" si="6"/>
        <v>54.929577464788736</v>
      </c>
      <c r="F112" s="21">
        <f t="shared" si="7"/>
        <v>55.929577464788736</v>
      </c>
    </row>
    <row r="113" spans="1:6" ht="12.75">
      <c r="A113" s="5">
        <v>106</v>
      </c>
      <c r="B113" s="74" t="s">
        <v>376</v>
      </c>
      <c r="C113" s="73" t="s">
        <v>421</v>
      </c>
      <c r="D113" s="109">
        <v>117</v>
      </c>
      <c r="E113" s="48">
        <f t="shared" si="6"/>
        <v>54.929577464788736</v>
      </c>
      <c r="F113" s="21">
        <f t="shared" si="7"/>
        <v>55.929577464788736</v>
      </c>
    </row>
    <row r="114" spans="1:6" ht="12.75">
      <c r="A114" s="5">
        <v>107</v>
      </c>
      <c r="B114" s="74" t="s">
        <v>127</v>
      </c>
      <c r="C114" s="73" t="s">
        <v>20</v>
      </c>
      <c r="D114" s="109">
        <v>117</v>
      </c>
      <c r="E114" s="48">
        <f t="shared" si="6"/>
        <v>54.929577464788736</v>
      </c>
      <c r="F114" s="21">
        <f t="shared" si="7"/>
        <v>55.929577464788736</v>
      </c>
    </row>
    <row r="115" spans="1:6" ht="12.75">
      <c r="A115" s="5">
        <v>108</v>
      </c>
      <c r="B115" s="74" t="s">
        <v>387</v>
      </c>
      <c r="C115" s="74" t="s">
        <v>85</v>
      </c>
      <c r="D115" s="109">
        <v>116</v>
      </c>
      <c r="E115" s="48">
        <f t="shared" si="6"/>
        <v>54.460093896713616</v>
      </c>
      <c r="F115" s="21">
        <f t="shared" si="7"/>
        <v>55.460093896713616</v>
      </c>
    </row>
    <row r="116" spans="1:6" ht="12.75">
      <c r="A116" s="5">
        <v>109</v>
      </c>
      <c r="B116" s="73" t="s">
        <v>9</v>
      </c>
      <c r="C116" s="73" t="s">
        <v>416</v>
      </c>
      <c r="D116" s="109">
        <v>116</v>
      </c>
      <c r="E116" s="48">
        <f t="shared" si="6"/>
        <v>54.460093896713616</v>
      </c>
      <c r="F116" s="21">
        <f t="shared" si="7"/>
        <v>55.460093896713616</v>
      </c>
    </row>
    <row r="117" spans="1:6" ht="12.75">
      <c r="A117" s="5">
        <v>110</v>
      </c>
      <c r="B117" s="74" t="s">
        <v>386</v>
      </c>
      <c r="C117" s="74" t="s">
        <v>37</v>
      </c>
      <c r="D117" s="109">
        <v>115</v>
      </c>
      <c r="E117" s="48">
        <f t="shared" si="6"/>
        <v>53.990610328638496</v>
      </c>
      <c r="F117" s="21">
        <f t="shared" si="7"/>
        <v>54.990610328638496</v>
      </c>
    </row>
    <row r="118" spans="1:6" ht="12.75">
      <c r="A118" s="5">
        <v>111</v>
      </c>
      <c r="B118" s="74" t="s">
        <v>9</v>
      </c>
      <c r="C118" s="74" t="s">
        <v>20</v>
      </c>
      <c r="D118" s="112">
        <v>115</v>
      </c>
      <c r="E118" s="48">
        <f t="shared" si="6"/>
        <v>53.990610328638496</v>
      </c>
      <c r="F118" s="21">
        <f t="shared" si="7"/>
        <v>54.990610328638496</v>
      </c>
    </row>
    <row r="119" spans="1:6" ht="12.75">
      <c r="A119" s="5">
        <v>112</v>
      </c>
      <c r="B119" s="73" t="s">
        <v>124</v>
      </c>
      <c r="C119" s="73" t="s">
        <v>102</v>
      </c>
      <c r="D119" s="109">
        <v>115</v>
      </c>
      <c r="E119" s="48">
        <f t="shared" si="6"/>
        <v>53.990610328638496</v>
      </c>
      <c r="F119" s="21">
        <f t="shared" si="7"/>
        <v>54.990610328638496</v>
      </c>
    </row>
    <row r="120" spans="1:6" ht="12.75">
      <c r="A120" s="5">
        <v>113</v>
      </c>
      <c r="B120" s="74" t="s">
        <v>415</v>
      </c>
      <c r="C120" s="74" t="s">
        <v>300</v>
      </c>
      <c r="D120" s="109">
        <v>114</v>
      </c>
      <c r="E120" s="48">
        <f t="shared" si="6"/>
        <v>53.52112676056338</v>
      </c>
      <c r="F120" s="21">
        <f t="shared" si="7"/>
        <v>54.52112676056338</v>
      </c>
    </row>
    <row r="121" spans="1:6" ht="12.75">
      <c r="A121" s="5">
        <v>114</v>
      </c>
      <c r="B121" s="73" t="s">
        <v>286</v>
      </c>
      <c r="C121" s="73" t="s">
        <v>287</v>
      </c>
      <c r="D121" s="109">
        <v>114</v>
      </c>
      <c r="E121" s="48">
        <f t="shared" si="6"/>
        <v>53.52112676056338</v>
      </c>
      <c r="F121" s="21">
        <f t="shared" si="7"/>
        <v>54.52112676056338</v>
      </c>
    </row>
    <row r="122" spans="1:6" ht="12.75">
      <c r="A122" s="5">
        <v>115</v>
      </c>
      <c r="B122" s="74" t="s">
        <v>374</v>
      </c>
      <c r="C122" s="74" t="s">
        <v>8</v>
      </c>
      <c r="D122" s="109">
        <v>113</v>
      </c>
      <c r="E122" s="48">
        <f t="shared" si="6"/>
        <v>53.051643192488264</v>
      </c>
      <c r="F122" s="21">
        <f t="shared" si="7"/>
        <v>54.051643192488264</v>
      </c>
    </row>
    <row r="123" spans="1:6" ht="12.75">
      <c r="A123" s="5">
        <v>116</v>
      </c>
      <c r="B123" s="74" t="s">
        <v>73</v>
      </c>
      <c r="C123" s="74" t="s">
        <v>278</v>
      </c>
      <c r="D123" s="112">
        <v>111</v>
      </c>
      <c r="E123" s="48">
        <f t="shared" si="6"/>
        <v>52.112676056338024</v>
      </c>
      <c r="F123" s="21">
        <f t="shared" si="7"/>
        <v>53.112676056338024</v>
      </c>
    </row>
    <row r="124" spans="1:6" ht="12.75">
      <c r="A124" s="5">
        <v>117</v>
      </c>
      <c r="B124" s="74" t="s">
        <v>409</v>
      </c>
      <c r="C124" s="74" t="s">
        <v>65</v>
      </c>
      <c r="D124" s="109">
        <v>110</v>
      </c>
      <c r="E124" s="48">
        <f t="shared" si="6"/>
        <v>51.64319248826291</v>
      </c>
      <c r="F124" s="21">
        <f t="shared" si="7"/>
        <v>52.64319248826291</v>
      </c>
    </row>
    <row r="125" spans="1:6" ht="12.75">
      <c r="A125" s="5">
        <v>118</v>
      </c>
      <c r="B125" s="74" t="s">
        <v>175</v>
      </c>
      <c r="C125" s="74" t="s">
        <v>246</v>
      </c>
      <c r="D125" s="112">
        <v>110</v>
      </c>
      <c r="E125" s="48">
        <f t="shared" si="6"/>
        <v>51.64319248826291</v>
      </c>
      <c r="F125" s="21">
        <f t="shared" si="7"/>
        <v>52.64319248826291</v>
      </c>
    </row>
    <row r="126" spans="1:6" ht="12.75">
      <c r="A126" s="5">
        <v>119</v>
      </c>
      <c r="B126" s="73" t="s">
        <v>86</v>
      </c>
      <c r="C126" s="73" t="s">
        <v>50</v>
      </c>
      <c r="D126" s="109">
        <v>110</v>
      </c>
      <c r="E126" s="48">
        <f t="shared" si="6"/>
        <v>51.64319248826291</v>
      </c>
      <c r="F126" s="21">
        <f t="shared" si="7"/>
        <v>52.64319248826291</v>
      </c>
    </row>
    <row r="127" spans="1:6" ht="12.75">
      <c r="A127" s="5">
        <v>120</v>
      </c>
      <c r="B127" s="74" t="s">
        <v>171</v>
      </c>
      <c r="C127" s="74" t="s">
        <v>10</v>
      </c>
      <c r="D127" s="109">
        <v>109</v>
      </c>
      <c r="E127" s="48">
        <f t="shared" si="6"/>
        <v>51.173708920187785</v>
      </c>
      <c r="F127" s="21">
        <f t="shared" si="7"/>
        <v>52.173708920187785</v>
      </c>
    </row>
    <row r="128" spans="1:6" ht="12.75">
      <c r="A128" s="5">
        <v>121</v>
      </c>
      <c r="B128" s="74" t="s">
        <v>143</v>
      </c>
      <c r="C128" s="74" t="s">
        <v>33</v>
      </c>
      <c r="D128" s="109">
        <v>108</v>
      </c>
      <c r="E128" s="48">
        <f t="shared" si="6"/>
        <v>50.70422535211267</v>
      </c>
      <c r="F128" s="21">
        <f t="shared" si="7"/>
        <v>51.70422535211267</v>
      </c>
    </row>
    <row r="129" spans="1:6" ht="12.75">
      <c r="A129" s="5">
        <v>122</v>
      </c>
      <c r="B129" s="73" t="s">
        <v>218</v>
      </c>
      <c r="C129" s="73" t="s">
        <v>29</v>
      </c>
      <c r="D129" s="109">
        <v>107</v>
      </c>
      <c r="E129" s="48">
        <f t="shared" si="6"/>
        <v>50.23474178403756</v>
      </c>
      <c r="F129" s="21">
        <f t="shared" si="7"/>
        <v>51.23474178403756</v>
      </c>
    </row>
    <row r="130" spans="1:6" ht="12.75">
      <c r="A130" s="5">
        <v>123</v>
      </c>
      <c r="B130" s="73" t="s">
        <v>439</v>
      </c>
      <c r="C130" s="73" t="s">
        <v>440</v>
      </c>
      <c r="D130" s="109">
        <v>106</v>
      </c>
      <c r="E130" s="48">
        <f aca="true" t="shared" si="8" ref="E130:E151">(D130/D$8)*100</f>
        <v>49.76525821596244</v>
      </c>
      <c r="F130" s="21">
        <f t="shared" si="7"/>
        <v>50.76525821596244</v>
      </c>
    </row>
    <row r="131" spans="1:6" ht="12.75">
      <c r="A131" s="5">
        <v>124</v>
      </c>
      <c r="B131" s="73" t="s">
        <v>234</v>
      </c>
      <c r="C131" s="74" t="s">
        <v>150</v>
      </c>
      <c r="D131" s="109">
        <v>105</v>
      </c>
      <c r="E131" s="48">
        <f t="shared" si="8"/>
        <v>49.29577464788733</v>
      </c>
      <c r="F131" s="21">
        <f t="shared" si="7"/>
        <v>50.29577464788733</v>
      </c>
    </row>
    <row r="132" spans="1:6" ht="12.75">
      <c r="A132" s="5">
        <v>125</v>
      </c>
      <c r="B132" s="74" t="s">
        <v>414</v>
      </c>
      <c r="C132" s="74" t="s">
        <v>417</v>
      </c>
      <c r="D132" s="109">
        <v>104</v>
      </c>
      <c r="E132" s="48">
        <f t="shared" si="8"/>
        <v>48.82629107981221</v>
      </c>
      <c r="F132" s="21">
        <f t="shared" si="7"/>
        <v>49.82629107981221</v>
      </c>
    </row>
    <row r="133" spans="1:6" ht="12.75">
      <c r="A133" s="5">
        <v>126</v>
      </c>
      <c r="B133" s="74" t="s">
        <v>175</v>
      </c>
      <c r="C133" s="74" t="s">
        <v>245</v>
      </c>
      <c r="D133" s="109">
        <v>104</v>
      </c>
      <c r="E133" s="48">
        <f t="shared" si="8"/>
        <v>48.82629107981221</v>
      </c>
      <c r="F133" s="21">
        <f t="shared" si="7"/>
        <v>49.82629107981221</v>
      </c>
    </row>
    <row r="134" spans="1:6" ht="12.75">
      <c r="A134" s="5">
        <v>127</v>
      </c>
      <c r="B134" s="74" t="s">
        <v>100</v>
      </c>
      <c r="C134" s="74" t="s">
        <v>99</v>
      </c>
      <c r="D134" s="109">
        <v>103</v>
      </c>
      <c r="E134" s="48">
        <f t="shared" si="8"/>
        <v>48.35680751173709</v>
      </c>
      <c r="F134" s="21">
        <f t="shared" si="7"/>
        <v>49.35680751173709</v>
      </c>
    </row>
    <row r="135" spans="1:6" ht="12.75">
      <c r="A135" s="5">
        <v>128</v>
      </c>
      <c r="B135" s="73" t="s">
        <v>92</v>
      </c>
      <c r="C135" s="74" t="s">
        <v>146</v>
      </c>
      <c r="D135" s="109">
        <v>100</v>
      </c>
      <c r="E135" s="48">
        <f t="shared" si="8"/>
        <v>46.948356807511736</v>
      </c>
      <c r="F135" s="21">
        <f t="shared" si="7"/>
        <v>47.948356807511736</v>
      </c>
    </row>
    <row r="136" spans="1:6" ht="12.75">
      <c r="A136" s="5">
        <v>129</v>
      </c>
      <c r="B136" s="73" t="s">
        <v>68</v>
      </c>
      <c r="C136" s="74" t="s">
        <v>69</v>
      </c>
      <c r="D136" s="109">
        <v>98</v>
      </c>
      <c r="E136" s="48">
        <f t="shared" si="8"/>
        <v>46.009389671361504</v>
      </c>
      <c r="F136" s="21">
        <f aca="true" t="shared" si="9" ref="F136:F151">E136+E$3</f>
        <v>47.009389671361504</v>
      </c>
    </row>
    <row r="137" spans="1:6" ht="12.75">
      <c r="A137" s="5">
        <v>130</v>
      </c>
      <c r="B137" s="73" t="s">
        <v>426</v>
      </c>
      <c r="C137" s="73" t="s">
        <v>407</v>
      </c>
      <c r="D137" s="109">
        <v>95</v>
      </c>
      <c r="E137" s="48">
        <f t="shared" si="8"/>
        <v>44.60093896713615</v>
      </c>
      <c r="F137" s="21">
        <f t="shared" si="9"/>
        <v>45.60093896713615</v>
      </c>
    </row>
    <row r="138" spans="1:6" ht="12.75">
      <c r="A138" s="5">
        <v>131</v>
      </c>
      <c r="B138" s="73" t="s">
        <v>34</v>
      </c>
      <c r="C138" s="73" t="s">
        <v>15</v>
      </c>
      <c r="D138" s="109">
        <v>95</v>
      </c>
      <c r="E138" s="48">
        <f t="shared" si="8"/>
        <v>44.60093896713615</v>
      </c>
      <c r="F138" s="21">
        <f t="shared" si="9"/>
        <v>45.60093896713615</v>
      </c>
    </row>
    <row r="139" spans="1:6" ht="12.75">
      <c r="A139" s="5">
        <v>132</v>
      </c>
      <c r="B139" s="74" t="s">
        <v>131</v>
      </c>
      <c r="C139" s="74" t="s">
        <v>20</v>
      </c>
      <c r="D139" s="109">
        <v>94</v>
      </c>
      <c r="E139" s="48">
        <f t="shared" si="8"/>
        <v>44.13145539906103</v>
      </c>
      <c r="F139" s="21">
        <f t="shared" si="9"/>
        <v>45.13145539906103</v>
      </c>
    </row>
    <row r="140" spans="1:6" ht="12.75">
      <c r="A140" s="5">
        <v>133</v>
      </c>
      <c r="B140" s="74" t="s">
        <v>98</v>
      </c>
      <c r="C140" s="74" t="s">
        <v>15</v>
      </c>
      <c r="D140" s="109">
        <v>90</v>
      </c>
      <c r="E140" s="48">
        <f t="shared" si="8"/>
        <v>42.25352112676056</v>
      </c>
      <c r="F140" s="21">
        <f t="shared" si="9"/>
        <v>43.25352112676056</v>
      </c>
    </row>
    <row r="141" spans="1:6" ht="12.75">
      <c r="A141" s="5">
        <v>134</v>
      </c>
      <c r="B141" s="73" t="s">
        <v>244</v>
      </c>
      <c r="C141" s="73" t="s">
        <v>41</v>
      </c>
      <c r="D141" s="109">
        <v>90</v>
      </c>
      <c r="E141" s="48">
        <f t="shared" si="8"/>
        <v>42.25352112676056</v>
      </c>
      <c r="F141" s="21">
        <f t="shared" si="9"/>
        <v>43.25352112676056</v>
      </c>
    </row>
    <row r="142" spans="1:6" ht="12.75">
      <c r="A142" s="5">
        <v>135</v>
      </c>
      <c r="B142" s="74" t="s">
        <v>314</v>
      </c>
      <c r="C142" s="74" t="s">
        <v>315</v>
      </c>
      <c r="D142" s="109">
        <v>87</v>
      </c>
      <c r="E142" s="48">
        <f t="shared" si="8"/>
        <v>40.845070422535215</v>
      </c>
      <c r="F142" s="21">
        <f t="shared" si="9"/>
        <v>41.845070422535215</v>
      </c>
    </row>
    <row r="143" spans="1:6" ht="12.75">
      <c r="A143" s="5">
        <v>136</v>
      </c>
      <c r="B143" s="74" t="s">
        <v>414</v>
      </c>
      <c r="C143" s="74" t="s">
        <v>69</v>
      </c>
      <c r="D143" s="109">
        <v>85</v>
      </c>
      <c r="E143" s="48">
        <f t="shared" si="8"/>
        <v>39.906103286384976</v>
      </c>
      <c r="F143" s="21">
        <f t="shared" si="9"/>
        <v>40.906103286384976</v>
      </c>
    </row>
    <row r="144" spans="1:6" ht="12.75">
      <c r="A144" s="5">
        <v>137</v>
      </c>
      <c r="B144" s="74" t="s">
        <v>235</v>
      </c>
      <c r="C144" s="74" t="s">
        <v>43</v>
      </c>
      <c r="D144" s="109">
        <v>85</v>
      </c>
      <c r="E144" s="48">
        <f t="shared" si="8"/>
        <v>39.906103286384976</v>
      </c>
      <c r="F144" s="21">
        <f t="shared" si="9"/>
        <v>40.906103286384976</v>
      </c>
    </row>
    <row r="145" spans="1:6" ht="12.75">
      <c r="A145" s="5">
        <v>138</v>
      </c>
      <c r="B145" s="74" t="s">
        <v>75</v>
      </c>
      <c r="C145" s="74" t="s">
        <v>32</v>
      </c>
      <c r="D145" s="109">
        <v>85</v>
      </c>
      <c r="E145" s="48">
        <f t="shared" si="8"/>
        <v>39.906103286384976</v>
      </c>
      <c r="F145" s="21">
        <f t="shared" si="9"/>
        <v>40.906103286384976</v>
      </c>
    </row>
    <row r="146" spans="1:6" ht="12.75">
      <c r="A146" s="5">
        <v>139</v>
      </c>
      <c r="B146" s="73" t="s">
        <v>86</v>
      </c>
      <c r="C146" s="73" t="s">
        <v>121</v>
      </c>
      <c r="D146" s="109">
        <v>81</v>
      </c>
      <c r="E146" s="48">
        <f t="shared" si="8"/>
        <v>38.028169014084504</v>
      </c>
      <c r="F146" s="21">
        <f t="shared" si="9"/>
        <v>39.028169014084504</v>
      </c>
    </row>
    <row r="147" spans="1:6" ht="12.75">
      <c r="A147" s="5">
        <v>140</v>
      </c>
      <c r="B147" s="74" t="s">
        <v>66</v>
      </c>
      <c r="C147" s="74" t="s">
        <v>106</v>
      </c>
      <c r="D147" s="109">
        <v>80</v>
      </c>
      <c r="E147" s="48">
        <f t="shared" si="8"/>
        <v>37.558685446009385</v>
      </c>
      <c r="F147" s="21">
        <f t="shared" si="9"/>
        <v>38.558685446009385</v>
      </c>
    </row>
    <row r="148" spans="1:6" ht="12.75">
      <c r="A148" s="5">
        <v>141</v>
      </c>
      <c r="B148" s="74" t="s">
        <v>137</v>
      </c>
      <c r="C148" s="74" t="s">
        <v>422</v>
      </c>
      <c r="D148" s="109">
        <v>72</v>
      </c>
      <c r="E148" s="48">
        <f t="shared" si="8"/>
        <v>33.80281690140845</v>
      </c>
      <c r="F148" s="21">
        <f t="shared" si="9"/>
        <v>34.80281690140845</v>
      </c>
    </row>
    <row r="149" spans="1:6" ht="12.75">
      <c r="A149" s="5">
        <v>142</v>
      </c>
      <c r="B149" s="73" t="s">
        <v>314</v>
      </c>
      <c r="C149" s="73" t="s">
        <v>433</v>
      </c>
      <c r="D149" s="109">
        <v>61</v>
      </c>
      <c r="E149" s="48">
        <f t="shared" si="8"/>
        <v>28.638497652582164</v>
      </c>
      <c r="F149" s="21">
        <f t="shared" si="9"/>
        <v>29.638497652582164</v>
      </c>
    </row>
    <row r="150" spans="1:6" ht="12.75">
      <c r="A150" s="5">
        <v>143</v>
      </c>
      <c r="B150" s="74" t="s">
        <v>73</v>
      </c>
      <c r="C150" s="74" t="s">
        <v>296</v>
      </c>
      <c r="D150" s="109">
        <v>57</v>
      </c>
      <c r="E150" s="48">
        <f t="shared" si="8"/>
        <v>26.76056338028169</v>
      </c>
      <c r="F150" s="21">
        <f t="shared" si="9"/>
        <v>27.76056338028169</v>
      </c>
    </row>
    <row r="151" spans="1:6" ht="12.75">
      <c r="A151" s="5">
        <v>144</v>
      </c>
      <c r="B151" s="74" t="s">
        <v>420</v>
      </c>
      <c r="C151" s="74" t="s">
        <v>312</v>
      </c>
      <c r="D151" s="109">
        <v>49</v>
      </c>
      <c r="E151" s="48">
        <f t="shared" si="8"/>
        <v>23.004694835680752</v>
      </c>
      <c r="F151" s="21">
        <f t="shared" si="9"/>
        <v>24.004694835680752</v>
      </c>
    </row>
  </sheetData>
  <mergeCells count="9">
    <mergeCell ref="A1:F1"/>
    <mergeCell ref="A5:B5"/>
    <mergeCell ref="A6:B6"/>
    <mergeCell ref="D2:D4"/>
    <mergeCell ref="D6:F6"/>
    <mergeCell ref="F2:F3"/>
    <mergeCell ref="A2:C2"/>
    <mergeCell ref="A3:B3"/>
    <mergeCell ref="A4:B4"/>
  </mergeCells>
  <printOptions horizontalCentered="1"/>
  <pageMargins left="0.5905511811023623" right="0.5905511811023623" top="0.5905511811023623" bottom="0.7086614173228347" header="0.5118110236220472" footer="0.5118110236220472"/>
  <pageSetup horizontalDpi="600" verticalDpi="600" orientation="portrait" paperSize="9" r:id="rId1"/>
  <headerFooter alignWithMargins="0">
    <oddFooter>&amp;L&amp;"Arial CE,Tučné"&amp;8http://zrliga.zrnet.cz&amp;C&amp;"Arial CE,Tučné"&amp;8 5. ročník ŽĎÁRSKÉ LIGY MISTRŮ&amp;R&amp;"Arial CE,Tučné"&amp;8&amp;D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27"/>
  <sheetViews>
    <sheetView workbookViewId="0" topLeftCell="A1">
      <selection activeCell="A1" sqref="A1:G1"/>
    </sheetView>
  </sheetViews>
  <sheetFormatPr defaultColWidth="9.00390625" defaultRowHeight="12.75"/>
  <cols>
    <col min="1" max="1" width="3.625" style="0" bestFit="1" customWidth="1"/>
    <col min="2" max="2" width="15.125" style="0" bestFit="1" customWidth="1"/>
    <col min="3" max="3" width="11.875" style="0" bestFit="1" customWidth="1"/>
    <col min="4" max="4" width="8.875" style="0" customWidth="1"/>
    <col min="5" max="5" width="7.375" style="0" bestFit="1" customWidth="1"/>
    <col min="6" max="6" width="9.75390625" style="0" customWidth="1"/>
    <col min="7" max="7" width="6.75390625" style="0" bestFit="1" customWidth="1"/>
  </cols>
  <sheetData>
    <row r="1" spans="1:7" ht="27">
      <c r="A1" s="327" t="s">
        <v>323</v>
      </c>
      <c r="B1" s="327"/>
      <c r="C1" s="327"/>
      <c r="D1" s="327"/>
      <c r="E1" s="327"/>
      <c r="F1" s="327"/>
      <c r="G1" s="327"/>
    </row>
    <row r="3" spans="1:5" ht="12.75">
      <c r="A3" s="329"/>
      <c r="B3" s="329"/>
      <c r="C3" s="1"/>
      <c r="E3" s="3" t="s">
        <v>31</v>
      </c>
    </row>
    <row r="4" spans="1:5" ht="12.75">
      <c r="A4" s="328" t="s">
        <v>0</v>
      </c>
      <c r="B4" s="328"/>
      <c r="C4" s="23">
        <v>38101</v>
      </c>
      <c r="E4" s="3">
        <v>20</v>
      </c>
    </row>
    <row r="5" spans="1:3" ht="12.75">
      <c r="A5" s="328" t="s">
        <v>1</v>
      </c>
      <c r="B5" s="328"/>
      <c r="C5" s="2">
        <v>38466</v>
      </c>
    </row>
    <row r="6" spans="1:5" ht="12.75">
      <c r="A6" s="328" t="s">
        <v>2</v>
      </c>
      <c r="B6" s="328"/>
      <c r="C6" s="271" t="s">
        <v>229</v>
      </c>
      <c r="D6" s="271"/>
      <c r="E6" s="271"/>
    </row>
    <row r="7" spans="1:3" ht="12.75">
      <c r="A7" s="335" t="s">
        <v>3</v>
      </c>
      <c r="B7" s="335"/>
      <c r="C7" s="8">
        <f>COUNTA(B9:B127)</f>
        <v>119</v>
      </c>
    </row>
    <row r="8" spans="1:7" ht="13.5" thickBot="1">
      <c r="A8" s="54" t="s">
        <v>4</v>
      </c>
      <c r="B8" s="54" t="s">
        <v>6</v>
      </c>
      <c r="C8" s="54" t="s">
        <v>5</v>
      </c>
      <c r="D8" s="54" t="s">
        <v>71</v>
      </c>
      <c r="E8" s="57" t="s">
        <v>11</v>
      </c>
      <c r="F8" s="57" t="s">
        <v>70</v>
      </c>
      <c r="G8" s="54" t="s">
        <v>139</v>
      </c>
    </row>
    <row r="9" spans="1:7" ht="12.75">
      <c r="A9" s="31">
        <v>1</v>
      </c>
      <c r="B9" s="178" t="s">
        <v>153</v>
      </c>
      <c r="C9" s="178" t="s">
        <v>15</v>
      </c>
      <c r="D9" s="60">
        <v>0.02217592592592593</v>
      </c>
      <c r="E9" s="50">
        <f aca="true" t="shared" si="0" ref="E9:E40">(D$9/D9)*100</f>
        <v>100</v>
      </c>
      <c r="F9" s="42">
        <f aca="true" t="shared" si="1" ref="F9:F40">E9+E$4</f>
        <v>120</v>
      </c>
      <c r="G9" s="41"/>
    </row>
    <row r="10" spans="1:7" ht="12.75">
      <c r="A10" s="31">
        <v>2</v>
      </c>
      <c r="B10" s="93" t="s">
        <v>217</v>
      </c>
      <c r="C10" s="93" t="s">
        <v>181</v>
      </c>
      <c r="D10" s="51">
        <v>0.02262731481481482</v>
      </c>
      <c r="E10" s="48">
        <f t="shared" si="0"/>
        <v>98.00511508951406</v>
      </c>
      <c r="F10" s="21">
        <f t="shared" si="1"/>
        <v>118.00511508951406</v>
      </c>
      <c r="G10" s="20">
        <f aca="true" t="shared" si="2" ref="G10:G41">D10-D$9</f>
        <v>0.00045138888888889006</v>
      </c>
    </row>
    <row r="11" spans="1:7" ht="12.75">
      <c r="A11" s="31">
        <v>3</v>
      </c>
      <c r="B11" s="93" t="s">
        <v>176</v>
      </c>
      <c r="C11" s="93" t="s">
        <v>10</v>
      </c>
      <c r="D11" s="51">
        <v>0.023020833333333334</v>
      </c>
      <c r="E11" s="48">
        <f t="shared" si="0"/>
        <v>96.32981397687281</v>
      </c>
      <c r="F11" s="21">
        <f t="shared" si="1"/>
        <v>116.32981397687281</v>
      </c>
      <c r="G11" s="20">
        <f t="shared" si="2"/>
        <v>0.0008449074074074053</v>
      </c>
    </row>
    <row r="12" spans="1:7" ht="12.75">
      <c r="A12" s="31">
        <v>4</v>
      </c>
      <c r="B12" s="93" t="s">
        <v>446</v>
      </c>
      <c r="C12" s="93" t="s">
        <v>447</v>
      </c>
      <c r="D12" s="51">
        <v>0.023159722222222224</v>
      </c>
      <c r="E12" s="48">
        <f t="shared" si="0"/>
        <v>95.75212393803099</v>
      </c>
      <c r="F12" s="21">
        <f t="shared" si="1"/>
        <v>115.75212393803099</v>
      </c>
      <c r="G12" s="20">
        <f t="shared" si="2"/>
        <v>0.0009837962962962951</v>
      </c>
    </row>
    <row r="13" spans="1:7" ht="12.75">
      <c r="A13" s="31">
        <v>5</v>
      </c>
      <c r="B13" s="93" t="s">
        <v>450</v>
      </c>
      <c r="C13" s="93" t="s">
        <v>91</v>
      </c>
      <c r="D13" s="51">
        <v>0.023298611111111107</v>
      </c>
      <c r="E13" s="48">
        <f t="shared" si="0"/>
        <v>95.18132141082964</v>
      </c>
      <c r="F13" s="21">
        <f t="shared" si="1"/>
        <v>115.18132141082964</v>
      </c>
      <c r="G13" s="20">
        <f t="shared" si="2"/>
        <v>0.001122685185185178</v>
      </c>
    </row>
    <row r="14" spans="1:7" ht="12.75">
      <c r="A14" s="31">
        <v>6</v>
      </c>
      <c r="B14" s="93" t="s">
        <v>125</v>
      </c>
      <c r="C14" s="93" t="s">
        <v>43</v>
      </c>
      <c r="D14" s="51">
        <v>0.023854166666666666</v>
      </c>
      <c r="E14" s="48">
        <f t="shared" si="0"/>
        <v>92.96458030082486</v>
      </c>
      <c r="F14" s="21">
        <f t="shared" si="1"/>
        <v>112.96458030082486</v>
      </c>
      <c r="G14" s="20">
        <f t="shared" si="2"/>
        <v>0.001678240740740737</v>
      </c>
    </row>
    <row r="15" spans="1:7" ht="12.75">
      <c r="A15" s="31">
        <v>7</v>
      </c>
      <c r="B15" s="93" t="s">
        <v>52</v>
      </c>
      <c r="C15" s="93" t="s">
        <v>339</v>
      </c>
      <c r="D15" s="51">
        <v>0.0240625</v>
      </c>
      <c r="E15" s="48">
        <f t="shared" si="0"/>
        <v>92.15969215969217</v>
      </c>
      <c r="F15" s="21">
        <f t="shared" si="1"/>
        <v>112.15969215969217</v>
      </c>
      <c r="G15" s="20">
        <f t="shared" si="2"/>
        <v>0.0018865740740740718</v>
      </c>
    </row>
    <row r="16" spans="1:7" ht="12.75">
      <c r="A16" s="31">
        <v>8</v>
      </c>
      <c r="B16" s="93" t="s">
        <v>176</v>
      </c>
      <c r="C16" s="93" t="s">
        <v>28</v>
      </c>
      <c r="D16" s="51">
        <v>0.02461805555555556</v>
      </c>
      <c r="E16" s="48">
        <f t="shared" si="0"/>
        <v>90.07992477668077</v>
      </c>
      <c r="F16" s="21">
        <f t="shared" si="1"/>
        <v>110.07992477668077</v>
      </c>
      <c r="G16" s="20">
        <f t="shared" si="2"/>
        <v>0.002442129629629631</v>
      </c>
    </row>
    <row r="17" spans="1:7" ht="12.75">
      <c r="A17" s="31">
        <v>9</v>
      </c>
      <c r="B17" s="93" t="s">
        <v>127</v>
      </c>
      <c r="C17" s="93" t="s">
        <v>20</v>
      </c>
      <c r="D17" s="51">
        <v>0.02466435185185185</v>
      </c>
      <c r="E17" s="48">
        <f t="shared" si="0"/>
        <v>89.91083998122949</v>
      </c>
      <c r="F17" s="21">
        <f t="shared" si="1"/>
        <v>109.91083998122949</v>
      </c>
      <c r="G17" s="20">
        <f t="shared" si="2"/>
        <v>0.0024884259259259217</v>
      </c>
    </row>
    <row r="18" spans="1:7" ht="12.75">
      <c r="A18" s="31">
        <v>10</v>
      </c>
      <c r="B18" s="93" t="s">
        <v>160</v>
      </c>
      <c r="C18" s="93" t="s">
        <v>17</v>
      </c>
      <c r="D18" s="51">
        <v>0.025381944444444443</v>
      </c>
      <c r="E18" s="48">
        <f t="shared" si="0"/>
        <v>87.36890104879163</v>
      </c>
      <c r="F18" s="21">
        <f t="shared" si="1"/>
        <v>107.36890104879163</v>
      </c>
      <c r="G18" s="20">
        <f t="shared" si="2"/>
        <v>0.0032060185185185143</v>
      </c>
    </row>
    <row r="19" spans="1:7" ht="12.75">
      <c r="A19" s="31">
        <v>11</v>
      </c>
      <c r="B19" s="97" t="s">
        <v>159</v>
      </c>
      <c r="C19" s="97" t="s">
        <v>37</v>
      </c>
      <c r="D19" s="51">
        <v>0.025405092592592594</v>
      </c>
      <c r="E19" s="48">
        <f t="shared" si="0"/>
        <v>87.28929384965832</v>
      </c>
      <c r="F19" s="21">
        <f t="shared" si="1"/>
        <v>107.28929384965832</v>
      </c>
      <c r="G19" s="20">
        <f t="shared" si="2"/>
        <v>0.003229166666666665</v>
      </c>
    </row>
    <row r="20" spans="1:7" ht="13.5" thickBot="1">
      <c r="A20" s="32">
        <v>12</v>
      </c>
      <c r="B20" s="157" t="s">
        <v>451</v>
      </c>
      <c r="C20" s="157" t="s">
        <v>35</v>
      </c>
      <c r="D20" s="52">
        <v>0.02578703703703704</v>
      </c>
      <c r="E20" s="49">
        <f t="shared" si="0"/>
        <v>85.99640933572712</v>
      </c>
      <c r="F20" s="33">
        <f t="shared" si="1"/>
        <v>105.99640933572712</v>
      </c>
      <c r="G20" s="44">
        <f t="shared" si="2"/>
        <v>0.00361111111111111</v>
      </c>
    </row>
    <row r="21" spans="1:7" ht="12.75">
      <c r="A21" s="31">
        <v>13</v>
      </c>
      <c r="B21" s="40" t="s">
        <v>171</v>
      </c>
      <c r="C21" s="40" t="s">
        <v>10</v>
      </c>
      <c r="D21" s="53">
        <v>0.025925925925925925</v>
      </c>
      <c r="E21" s="50">
        <f t="shared" si="0"/>
        <v>85.5357142857143</v>
      </c>
      <c r="F21" s="42">
        <f t="shared" si="1"/>
        <v>105.5357142857143</v>
      </c>
      <c r="G21" s="41">
        <f t="shared" si="2"/>
        <v>0.0037499999999999964</v>
      </c>
    </row>
    <row r="22" spans="1:7" ht="12.75">
      <c r="A22" s="31">
        <v>14</v>
      </c>
      <c r="B22" s="92" t="s">
        <v>178</v>
      </c>
      <c r="C22" s="92" t="s">
        <v>38</v>
      </c>
      <c r="D22" s="51">
        <v>0.025949074074074072</v>
      </c>
      <c r="E22" s="48">
        <f t="shared" si="0"/>
        <v>85.45941123996434</v>
      </c>
      <c r="F22" s="21">
        <f t="shared" si="1"/>
        <v>105.45941123996434</v>
      </c>
      <c r="G22" s="20">
        <f t="shared" si="2"/>
        <v>0.0037731481481481435</v>
      </c>
    </row>
    <row r="23" spans="1:7" ht="12.75">
      <c r="A23" s="31">
        <v>15</v>
      </c>
      <c r="B23" s="18" t="s">
        <v>317</v>
      </c>
      <c r="C23" s="18" t="s">
        <v>292</v>
      </c>
      <c r="D23" s="51">
        <v>0.026238425925925925</v>
      </c>
      <c r="E23" s="48">
        <f t="shared" si="0"/>
        <v>84.51698279664757</v>
      </c>
      <c r="F23" s="21">
        <f t="shared" si="1"/>
        <v>104.51698279664757</v>
      </c>
      <c r="G23" s="20">
        <f t="shared" si="2"/>
        <v>0.004062499999999997</v>
      </c>
    </row>
    <row r="24" spans="1:7" ht="12.75">
      <c r="A24" s="31">
        <v>16</v>
      </c>
      <c r="B24" s="18" t="s">
        <v>235</v>
      </c>
      <c r="C24" s="18" t="s">
        <v>158</v>
      </c>
      <c r="D24" s="51">
        <v>0.026284722222222223</v>
      </c>
      <c r="E24" s="48">
        <f t="shared" si="0"/>
        <v>84.36811977102599</v>
      </c>
      <c r="F24" s="21">
        <f t="shared" si="1"/>
        <v>104.36811977102599</v>
      </c>
      <c r="G24" s="20">
        <f t="shared" si="2"/>
        <v>0.004108796296296294</v>
      </c>
    </row>
    <row r="25" spans="1:7" ht="12.75">
      <c r="A25" s="31">
        <v>17</v>
      </c>
      <c r="B25" s="18" t="s">
        <v>40</v>
      </c>
      <c r="C25" s="18" t="s">
        <v>28</v>
      </c>
      <c r="D25" s="51">
        <v>0.026400462962962962</v>
      </c>
      <c r="E25" s="48">
        <f t="shared" si="0"/>
        <v>83.99824638316528</v>
      </c>
      <c r="F25" s="21">
        <f t="shared" si="1"/>
        <v>103.99824638316528</v>
      </c>
      <c r="G25" s="20">
        <f t="shared" si="2"/>
        <v>0.004224537037037034</v>
      </c>
    </row>
    <row r="26" spans="1:7" ht="12.75">
      <c r="A26" s="31">
        <v>18</v>
      </c>
      <c r="B26" s="18" t="s">
        <v>383</v>
      </c>
      <c r="C26" s="18" t="s">
        <v>17</v>
      </c>
      <c r="D26" s="51">
        <v>0.02642361111111111</v>
      </c>
      <c r="E26" s="48">
        <f t="shared" si="0"/>
        <v>83.9246605343846</v>
      </c>
      <c r="F26" s="21">
        <f t="shared" si="1"/>
        <v>103.9246605343846</v>
      </c>
      <c r="G26" s="20">
        <f t="shared" si="2"/>
        <v>0.004247685185185181</v>
      </c>
    </row>
    <row r="27" spans="1:7" ht="12.75">
      <c r="A27" s="31">
        <v>19</v>
      </c>
      <c r="B27" s="18" t="s">
        <v>40</v>
      </c>
      <c r="C27" s="18" t="s">
        <v>225</v>
      </c>
      <c r="D27" s="51">
        <v>0.026585648148148146</v>
      </c>
      <c r="E27" s="48">
        <f t="shared" si="0"/>
        <v>83.41314758380499</v>
      </c>
      <c r="F27" s="21">
        <f t="shared" si="1"/>
        <v>103.41314758380499</v>
      </c>
      <c r="G27" s="20">
        <f t="shared" si="2"/>
        <v>0.004409722222222218</v>
      </c>
    </row>
    <row r="28" spans="1:7" ht="12.75">
      <c r="A28" s="31">
        <v>20</v>
      </c>
      <c r="B28" s="18" t="s">
        <v>127</v>
      </c>
      <c r="C28" s="18" t="s">
        <v>38</v>
      </c>
      <c r="D28" s="51">
        <v>0.02664351851851852</v>
      </c>
      <c r="E28" s="48">
        <f t="shared" si="0"/>
        <v>83.23197219808863</v>
      </c>
      <c r="F28" s="21">
        <f t="shared" si="1"/>
        <v>103.23197219808863</v>
      </c>
      <c r="G28" s="20">
        <f t="shared" si="2"/>
        <v>0.0044675925925925924</v>
      </c>
    </row>
    <row r="29" spans="1:7" ht="12.75">
      <c r="A29" s="31">
        <v>21</v>
      </c>
      <c r="B29" s="18" t="s">
        <v>40</v>
      </c>
      <c r="C29" s="18" t="s">
        <v>20</v>
      </c>
      <c r="D29" s="51">
        <v>0.02677083333333333</v>
      </c>
      <c r="E29" s="48">
        <f t="shared" si="0"/>
        <v>82.83614353653266</v>
      </c>
      <c r="F29" s="21">
        <f t="shared" si="1"/>
        <v>102.83614353653266</v>
      </c>
      <c r="G29" s="20">
        <f t="shared" si="2"/>
        <v>0.004594907407407402</v>
      </c>
    </row>
    <row r="30" spans="1:7" ht="12.75">
      <c r="A30" s="31">
        <v>22</v>
      </c>
      <c r="B30" s="18" t="s">
        <v>26</v>
      </c>
      <c r="C30" s="18" t="s">
        <v>20</v>
      </c>
      <c r="D30" s="51">
        <v>0.026782407407407408</v>
      </c>
      <c r="E30" s="48">
        <f t="shared" si="0"/>
        <v>82.80034572169404</v>
      </c>
      <c r="F30" s="21">
        <f t="shared" si="1"/>
        <v>102.80034572169404</v>
      </c>
      <c r="G30" s="20">
        <f t="shared" si="2"/>
        <v>0.004606481481481479</v>
      </c>
    </row>
    <row r="31" spans="1:7" ht="12.75">
      <c r="A31" s="31">
        <v>23</v>
      </c>
      <c r="B31" s="18" t="s">
        <v>174</v>
      </c>
      <c r="C31" s="18" t="s">
        <v>8</v>
      </c>
      <c r="D31" s="51">
        <v>0.027129629629629632</v>
      </c>
      <c r="E31" s="48">
        <f t="shared" si="0"/>
        <v>81.74061433447099</v>
      </c>
      <c r="F31" s="21">
        <f t="shared" si="1"/>
        <v>101.74061433447099</v>
      </c>
      <c r="G31" s="20">
        <f t="shared" si="2"/>
        <v>0.004953703703703703</v>
      </c>
    </row>
    <row r="32" spans="1:7" ht="12.75">
      <c r="A32" s="31">
        <v>24</v>
      </c>
      <c r="B32" s="18" t="s">
        <v>257</v>
      </c>
      <c r="C32" s="18" t="s">
        <v>28</v>
      </c>
      <c r="D32" s="51">
        <v>0.027268518518518515</v>
      </c>
      <c r="E32" s="48">
        <f t="shared" si="0"/>
        <v>81.32427843803059</v>
      </c>
      <c r="F32" s="21">
        <f t="shared" si="1"/>
        <v>101.32427843803059</v>
      </c>
      <c r="G32" s="20">
        <f t="shared" si="2"/>
        <v>0.005092592592592586</v>
      </c>
    </row>
    <row r="33" spans="1:7" ht="12.75">
      <c r="A33" s="31">
        <v>25</v>
      </c>
      <c r="B33" s="18" t="s">
        <v>90</v>
      </c>
      <c r="C33" s="18" t="s">
        <v>91</v>
      </c>
      <c r="D33" s="51">
        <v>0.027337962962962963</v>
      </c>
      <c r="E33" s="48">
        <f t="shared" si="0"/>
        <v>81.11769686706182</v>
      </c>
      <c r="F33" s="21">
        <f t="shared" si="1"/>
        <v>101.11769686706182</v>
      </c>
      <c r="G33" s="20">
        <f t="shared" si="2"/>
        <v>0.005162037037037034</v>
      </c>
    </row>
    <row r="34" spans="1:7" ht="12.75">
      <c r="A34" s="31">
        <v>26</v>
      </c>
      <c r="B34" s="92" t="s">
        <v>307</v>
      </c>
      <c r="C34" s="92" t="s">
        <v>23</v>
      </c>
      <c r="D34" s="51">
        <v>0.02736111111111111</v>
      </c>
      <c r="E34" s="48">
        <f t="shared" si="0"/>
        <v>81.04906937394249</v>
      </c>
      <c r="F34" s="21">
        <f t="shared" si="1"/>
        <v>101.04906937394249</v>
      </c>
      <c r="G34" s="20">
        <f t="shared" si="2"/>
        <v>0.005185185185185182</v>
      </c>
    </row>
    <row r="35" spans="1:7" ht="12.75">
      <c r="A35" s="31">
        <v>27</v>
      </c>
      <c r="B35" s="92" t="s">
        <v>448</v>
      </c>
      <c r="C35" s="92" t="s">
        <v>221</v>
      </c>
      <c r="D35" s="51">
        <v>0.027430555555555555</v>
      </c>
      <c r="E35" s="48">
        <f t="shared" si="0"/>
        <v>80.8438818565401</v>
      </c>
      <c r="F35" s="21">
        <f t="shared" si="1"/>
        <v>100.8438818565401</v>
      </c>
      <c r="G35" s="20">
        <f t="shared" si="2"/>
        <v>0.0052546296296296265</v>
      </c>
    </row>
    <row r="36" spans="1:7" ht="12.75">
      <c r="A36" s="31">
        <v>28</v>
      </c>
      <c r="B36" s="92" t="s">
        <v>92</v>
      </c>
      <c r="C36" s="92" t="s">
        <v>275</v>
      </c>
      <c r="D36" s="51">
        <v>0.027789351851851853</v>
      </c>
      <c r="E36" s="48">
        <f t="shared" si="0"/>
        <v>79.80008329862558</v>
      </c>
      <c r="F36" s="21">
        <f t="shared" si="1"/>
        <v>99.80008329862558</v>
      </c>
      <c r="G36" s="20">
        <f t="shared" si="2"/>
        <v>0.0056134259259259245</v>
      </c>
    </row>
    <row r="37" spans="1:7" ht="12.75">
      <c r="A37" s="31">
        <v>29</v>
      </c>
      <c r="B37" s="92" t="s">
        <v>239</v>
      </c>
      <c r="C37" s="92" t="s">
        <v>15</v>
      </c>
      <c r="D37" s="51">
        <v>0.027824074074074074</v>
      </c>
      <c r="E37" s="48">
        <f t="shared" si="0"/>
        <v>79.70049916805326</v>
      </c>
      <c r="F37" s="21">
        <f t="shared" si="1"/>
        <v>99.70049916805326</v>
      </c>
      <c r="G37" s="20">
        <f t="shared" si="2"/>
        <v>0.005648148148148145</v>
      </c>
    </row>
    <row r="38" spans="1:7" ht="12.75">
      <c r="A38" s="31">
        <v>30</v>
      </c>
      <c r="B38" s="92" t="s">
        <v>24</v>
      </c>
      <c r="C38" s="92" t="s">
        <v>158</v>
      </c>
      <c r="D38" s="51">
        <v>0.02784722222222222</v>
      </c>
      <c r="E38" s="48">
        <f t="shared" si="0"/>
        <v>79.63424771404823</v>
      </c>
      <c r="F38" s="21">
        <f t="shared" si="1"/>
        <v>99.63424771404823</v>
      </c>
      <c r="G38" s="20">
        <f t="shared" si="2"/>
        <v>0.005671296296296292</v>
      </c>
    </row>
    <row r="39" spans="1:7" ht="12.75">
      <c r="A39" s="31">
        <v>31</v>
      </c>
      <c r="B39" s="92" t="s">
        <v>232</v>
      </c>
      <c r="C39" s="92" t="s">
        <v>80</v>
      </c>
      <c r="D39" s="51">
        <v>0.02791666666666667</v>
      </c>
      <c r="E39" s="48">
        <f t="shared" si="0"/>
        <v>79.43615257048093</v>
      </c>
      <c r="F39" s="21">
        <f t="shared" si="1"/>
        <v>99.43615257048093</v>
      </c>
      <c r="G39" s="20">
        <f t="shared" si="2"/>
        <v>0.005740740740740741</v>
      </c>
    </row>
    <row r="40" spans="1:7" ht="12.75">
      <c r="A40" s="31">
        <v>32</v>
      </c>
      <c r="B40" s="92" t="s">
        <v>156</v>
      </c>
      <c r="C40" s="92" t="s">
        <v>20</v>
      </c>
      <c r="D40" s="51">
        <v>0.027962962962962964</v>
      </c>
      <c r="E40" s="48">
        <f t="shared" si="0"/>
        <v>79.30463576158941</v>
      </c>
      <c r="F40" s="21">
        <f t="shared" si="1"/>
        <v>99.30463576158941</v>
      </c>
      <c r="G40" s="20">
        <f t="shared" si="2"/>
        <v>0.005787037037037035</v>
      </c>
    </row>
    <row r="41" spans="1:7" ht="12.75">
      <c r="A41" s="31">
        <v>33</v>
      </c>
      <c r="B41" s="92" t="s">
        <v>21</v>
      </c>
      <c r="C41" s="92" t="s">
        <v>41</v>
      </c>
      <c r="D41" s="51">
        <v>0.028078703703703703</v>
      </c>
      <c r="E41" s="48">
        <f aca="true" t="shared" si="3" ref="E41:E72">(D$9/D41)*100</f>
        <v>78.9777411376752</v>
      </c>
      <c r="F41" s="21">
        <f aca="true" t="shared" si="4" ref="F41:F72">E41+E$4</f>
        <v>98.9777411376752</v>
      </c>
      <c r="G41" s="20">
        <f t="shared" si="2"/>
        <v>0.005902777777777774</v>
      </c>
    </row>
    <row r="42" spans="1:7" ht="12.75">
      <c r="A42" s="31">
        <v>34</v>
      </c>
      <c r="B42" s="94" t="s">
        <v>179</v>
      </c>
      <c r="C42" s="94" t="s">
        <v>120</v>
      </c>
      <c r="D42" s="51">
        <v>0.028240740740740736</v>
      </c>
      <c r="E42" s="48">
        <f t="shared" si="3"/>
        <v>78.52459016393445</v>
      </c>
      <c r="F42" s="21">
        <f t="shared" si="4"/>
        <v>98.52459016393445</v>
      </c>
      <c r="G42" s="20">
        <f aca="true" t="shared" si="5" ref="G42:G73">D42-D$9</f>
        <v>0.006064814814814808</v>
      </c>
    </row>
    <row r="43" spans="1:7" ht="12.75">
      <c r="A43" s="31">
        <v>35</v>
      </c>
      <c r="B43" s="18" t="s">
        <v>164</v>
      </c>
      <c r="C43" s="18" t="s">
        <v>36</v>
      </c>
      <c r="D43" s="51">
        <v>0.028252314814814813</v>
      </c>
      <c r="E43" s="48">
        <f t="shared" si="3"/>
        <v>78.49242113887752</v>
      </c>
      <c r="F43" s="21">
        <f t="shared" si="4"/>
        <v>98.49242113887752</v>
      </c>
      <c r="G43" s="20">
        <f t="shared" si="5"/>
        <v>0.006076388888888885</v>
      </c>
    </row>
    <row r="44" spans="1:7" ht="12.75">
      <c r="A44" s="31">
        <v>36</v>
      </c>
      <c r="B44" s="18" t="s">
        <v>19</v>
      </c>
      <c r="C44" s="18" t="s">
        <v>299</v>
      </c>
      <c r="D44" s="51">
        <v>0.028252314814814813</v>
      </c>
      <c r="E44" s="48">
        <f t="shared" si="3"/>
        <v>78.49242113887752</v>
      </c>
      <c r="F44" s="21">
        <f t="shared" si="4"/>
        <v>98.49242113887752</v>
      </c>
      <c r="G44" s="20">
        <f t="shared" si="5"/>
        <v>0.006076388888888885</v>
      </c>
    </row>
    <row r="45" spans="1:7" ht="12.75">
      <c r="A45" s="31">
        <v>37</v>
      </c>
      <c r="B45" s="92" t="s">
        <v>90</v>
      </c>
      <c r="C45" s="92" t="s">
        <v>13</v>
      </c>
      <c r="D45" s="51">
        <v>0.02836805555555556</v>
      </c>
      <c r="E45" s="48">
        <f t="shared" si="3"/>
        <v>78.17217462260302</v>
      </c>
      <c r="F45" s="21">
        <f t="shared" si="4"/>
        <v>98.17217462260302</v>
      </c>
      <c r="G45" s="20">
        <f t="shared" si="5"/>
        <v>0.006192129629629631</v>
      </c>
    </row>
    <row r="46" spans="1:7" ht="12.75">
      <c r="A46" s="31">
        <v>38</v>
      </c>
      <c r="B46" s="18" t="s">
        <v>72</v>
      </c>
      <c r="C46" s="18" t="s">
        <v>10</v>
      </c>
      <c r="D46" s="51">
        <v>0.028587962962962964</v>
      </c>
      <c r="E46" s="48">
        <f t="shared" si="3"/>
        <v>77.57085020242916</v>
      </c>
      <c r="F46" s="21">
        <f t="shared" si="4"/>
        <v>97.57085020242916</v>
      </c>
      <c r="G46" s="20">
        <f t="shared" si="5"/>
        <v>0.0064120370370370355</v>
      </c>
    </row>
    <row r="47" spans="1:7" ht="12.75">
      <c r="A47" s="31">
        <v>39</v>
      </c>
      <c r="B47" s="18" t="s">
        <v>233</v>
      </c>
      <c r="C47" s="18" t="s">
        <v>20</v>
      </c>
      <c r="D47" s="51">
        <v>0.028599537037037034</v>
      </c>
      <c r="E47" s="48">
        <f t="shared" si="3"/>
        <v>77.5394577094294</v>
      </c>
      <c r="F47" s="21">
        <f t="shared" si="4"/>
        <v>97.5394577094294</v>
      </c>
      <c r="G47" s="20">
        <f t="shared" si="5"/>
        <v>0.006423611111111106</v>
      </c>
    </row>
    <row r="48" spans="1:7" ht="12.75">
      <c r="A48" s="31">
        <v>40</v>
      </c>
      <c r="B48" s="18" t="s">
        <v>288</v>
      </c>
      <c r="C48" s="18" t="s">
        <v>437</v>
      </c>
      <c r="D48" s="51">
        <v>0.028761574074074075</v>
      </c>
      <c r="E48" s="48">
        <f t="shared" si="3"/>
        <v>77.102615694165</v>
      </c>
      <c r="F48" s="21">
        <f t="shared" si="4"/>
        <v>97.102615694165</v>
      </c>
      <c r="G48" s="20">
        <f t="shared" si="5"/>
        <v>0.006585648148148146</v>
      </c>
    </row>
    <row r="49" spans="1:7" ht="12.75">
      <c r="A49" s="31">
        <v>41</v>
      </c>
      <c r="B49" s="94" t="s">
        <v>133</v>
      </c>
      <c r="C49" s="94" t="s">
        <v>83</v>
      </c>
      <c r="D49" s="51">
        <v>0.028807870370370373</v>
      </c>
      <c r="E49" s="48">
        <f t="shared" si="3"/>
        <v>76.97870630775412</v>
      </c>
      <c r="F49" s="21">
        <f t="shared" si="4"/>
        <v>96.97870630775412</v>
      </c>
      <c r="G49" s="20">
        <f t="shared" si="5"/>
        <v>0.006631944444444444</v>
      </c>
    </row>
    <row r="50" spans="1:7" ht="12.75">
      <c r="A50" s="31">
        <v>42</v>
      </c>
      <c r="B50" s="18" t="s">
        <v>248</v>
      </c>
      <c r="C50" s="18" t="s">
        <v>15</v>
      </c>
      <c r="D50" s="51">
        <v>0.02883101851851852</v>
      </c>
      <c r="E50" s="48">
        <f t="shared" si="3"/>
        <v>76.91690084303492</v>
      </c>
      <c r="F50" s="21">
        <f t="shared" si="4"/>
        <v>96.91690084303492</v>
      </c>
      <c r="G50" s="20">
        <f t="shared" si="5"/>
        <v>0.006655092592592591</v>
      </c>
    </row>
    <row r="51" spans="1:7" ht="12.75">
      <c r="A51" s="31">
        <v>43</v>
      </c>
      <c r="B51" s="18" t="s">
        <v>134</v>
      </c>
      <c r="C51" s="18" t="s">
        <v>20</v>
      </c>
      <c r="D51" s="51">
        <v>0.028969907407407406</v>
      </c>
      <c r="E51" s="48">
        <f t="shared" si="3"/>
        <v>76.54814222932482</v>
      </c>
      <c r="F51" s="21">
        <f t="shared" si="4"/>
        <v>96.54814222932482</v>
      </c>
      <c r="G51" s="20">
        <f t="shared" si="5"/>
        <v>0.006793981481481477</v>
      </c>
    </row>
    <row r="52" spans="1:7" ht="12.75">
      <c r="A52" s="31">
        <v>44</v>
      </c>
      <c r="B52" s="18" t="s">
        <v>236</v>
      </c>
      <c r="C52" s="18" t="s">
        <v>10</v>
      </c>
      <c r="D52" s="51">
        <v>0.028969907407407406</v>
      </c>
      <c r="E52" s="48">
        <f t="shared" si="3"/>
        <v>76.54814222932482</v>
      </c>
      <c r="F52" s="21">
        <f t="shared" si="4"/>
        <v>96.54814222932482</v>
      </c>
      <c r="G52" s="20">
        <f t="shared" si="5"/>
        <v>0.006793981481481477</v>
      </c>
    </row>
    <row r="53" spans="1:7" ht="12.75">
      <c r="A53" s="31">
        <v>45</v>
      </c>
      <c r="B53" s="92" t="s">
        <v>257</v>
      </c>
      <c r="C53" s="92" t="s">
        <v>308</v>
      </c>
      <c r="D53" s="51">
        <v>0.0290625</v>
      </c>
      <c r="E53" s="48">
        <f t="shared" si="3"/>
        <v>76.30426125049782</v>
      </c>
      <c r="F53" s="21">
        <f t="shared" si="4"/>
        <v>96.30426125049782</v>
      </c>
      <c r="G53" s="20">
        <f t="shared" si="5"/>
        <v>0.006886574074074073</v>
      </c>
    </row>
    <row r="54" spans="1:7" ht="12.75">
      <c r="A54" s="31">
        <v>46</v>
      </c>
      <c r="B54" s="92" t="s">
        <v>286</v>
      </c>
      <c r="C54" s="92" t="s">
        <v>287</v>
      </c>
      <c r="D54" s="51">
        <v>0.029120370370370366</v>
      </c>
      <c r="E54" s="48">
        <f t="shared" si="3"/>
        <v>76.15262321144675</v>
      </c>
      <c r="F54" s="21">
        <f t="shared" si="4"/>
        <v>96.15262321144675</v>
      </c>
      <c r="G54" s="20">
        <f t="shared" si="5"/>
        <v>0.006944444444444437</v>
      </c>
    </row>
    <row r="55" spans="1:7" ht="12.75">
      <c r="A55" s="31">
        <v>47</v>
      </c>
      <c r="B55" s="92" t="s">
        <v>458</v>
      </c>
      <c r="C55" s="92" t="s">
        <v>459</v>
      </c>
      <c r="D55" s="51">
        <v>0.029166666666666664</v>
      </c>
      <c r="E55" s="48">
        <f t="shared" si="3"/>
        <v>76.03174603174605</v>
      </c>
      <c r="F55" s="21">
        <f t="shared" si="4"/>
        <v>96.03174603174605</v>
      </c>
      <c r="G55" s="20">
        <f t="shared" si="5"/>
        <v>0.006990740740740735</v>
      </c>
    </row>
    <row r="56" spans="1:7" ht="12.75">
      <c r="A56" s="31">
        <v>48</v>
      </c>
      <c r="B56" s="18" t="s">
        <v>233</v>
      </c>
      <c r="C56" s="18" t="s">
        <v>15</v>
      </c>
      <c r="D56" s="51">
        <v>0.029166666666666664</v>
      </c>
      <c r="E56" s="48">
        <f t="shared" si="3"/>
        <v>76.03174603174605</v>
      </c>
      <c r="F56" s="21">
        <f t="shared" si="4"/>
        <v>96.03174603174605</v>
      </c>
      <c r="G56" s="20">
        <f t="shared" si="5"/>
        <v>0.006990740740740735</v>
      </c>
    </row>
    <row r="57" spans="1:7" ht="12.75">
      <c r="A57" s="31">
        <v>49</v>
      </c>
      <c r="B57" s="18" t="s">
        <v>26</v>
      </c>
      <c r="C57" s="18" t="s">
        <v>223</v>
      </c>
      <c r="D57" s="51">
        <v>0.029421296296296296</v>
      </c>
      <c r="E57" s="48">
        <f t="shared" si="3"/>
        <v>75.37372147915029</v>
      </c>
      <c r="F57" s="21">
        <f t="shared" si="4"/>
        <v>95.37372147915029</v>
      </c>
      <c r="G57" s="20">
        <f t="shared" si="5"/>
        <v>0.007245370370370367</v>
      </c>
    </row>
    <row r="58" spans="1:7" ht="12.75">
      <c r="A58" s="31">
        <v>50</v>
      </c>
      <c r="B58" s="92" t="s">
        <v>27</v>
      </c>
      <c r="C58" s="92" t="s">
        <v>15</v>
      </c>
      <c r="D58" s="51">
        <v>0.029456018518518517</v>
      </c>
      <c r="E58" s="48">
        <f t="shared" si="3"/>
        <v>75.28487229862478</v>
      </c>
      <c r="F58" s="21">
        <f t="shared" si="4"/>
        <v>95.28487229862478</v>
      </c>
      <c r="G58" s="20">
        <f t="shared" si="5"/>
        <v>0.007280092592592588</v>
      </c>
    </row>
    <row r="59" spans="1:7" ht="12.75">
      <c r="A59" s="31">
        <v>51</v>
      </c>
      <c r="B59" s="18" t="s">
        <v>169</v>
      </c>
      <c r="C59" s="18" t="s">
        <v>35</v>
      </c>
      <c r="D59" s="51">
        <v>0.029479166666666667</v>
      </c>
      <c r="E59" s="48">
        <f t="shared" si="3"/>
        <v>75.22575579112683</v>
      </c>
      <c r="F59" s="21">
        <f t="shared" si="4"/>
        <v>95.22575579112683</v>
      </c>
      <c r="G59" s="20">
        <f t="shared" si="5"/>
        <v>0.007303240740740739</v>
      </c>
    </row>
    <row r="60" spans="1:7" ht="12.75">
      <c r="A60" s="31">
        <v>52</v>
      </c>
      <c r="B60" s="18" t="s">
        <v>165</v>
      </c>
      <c r="C60" s="18" t="s">
        <v>63</v>
      </c>
      <c r="D60" s="51">
        <v>0.02953703703703704</v>
      </c>
      <c r="E60" s="48">
        <f t="shared" si="3"/>
        <v>75.07836990595612</v>
      </c>
      <c r="F60" s="21">
        <f t="shared" si="4"/>
        <v>95.07836990595612</v>
      </c>
      <c r="G60" s="20">
        <f t="shared" si="5"/>
        <v>0.00736111111111111</v>
      </c>
    </row>
    <row r="61" spans="1:7" ht="12.75">
      <c r="A61" s="31">
        <v>53</v>
      </c>
      <c r="B61" s="18" t="s">
        <v>175</v>
      </c>
      <c r="C61" s="18" t="s">
        <v>246</v>
      </c>
      <c r="D61" s="51">
        <v>0.029594907407407407</v>
      </c>
      <c r="E61" s="48">
        <f t="shared" si="3"/>
        <v>74.93156042236998</v>
      </c>
      <c r="F61" s="21">
        <f t="shared" si="4"/>
        <v>94.93156042236998</v>
      </c>
      <c r="G61" s="20">
        <f t="shared" si="5"/>
        <v>0.007418981481481478</v>
      </c>
    </row>
    <row r="62" spans="1:7" ht="12.75">
      <c r="A62" s="31">
        <v>54</v>
      </c>
      <c r="B62" s="94" t="s">
        <v>449</v>
      </c>
      <c r="C62" s="94" t="s">
        <v>85</v>
      </c>
      <c r="D62" s="51">
        <v>0.0296412037037037</v>
      </c>
      <c r="E62" s="48">
        <f t="shared" si="3"/>
        <v>74.81452557594692</v>
      </c>
      <c r="F62" s="21">
        <f t="shared" si="4"/>
        <v>94.81452557594692</v>
      </c>
      <c r="G62" s="20">
        <f t="shared" si="5"/>
        <v>0.007465277777777772</v>
      </c>
    </row>
    <row r="63" spans="1:7" ht="12.75">
      <c r="A63" s="31">
        <v>55</v>
      </c>
      <c r="B63" s="18" t="s">
        <v>152</v>
      </c>
      <c r="C63" s="18" t="s">
        <v>63</v>
      </c>
      <c r="D63" s="51">
        <v>0.029664351851851855</v>
      </c>
      <c r="E63" s="48">
        <f t="shared" si="3"/>
        <v>74.75614514241123</v>
      </c>
      <c r="F63" s="21">
        <f t="shared" si="4"/>
        <v>94.75614514241123</v>
      </c>
      <c r="G63" s="20">
        <f t="shared" si="5"/>
        <v>0.007488425925925926</v>
      </c>
    </row>
    <row r="64" spans="1:7" ht="12.75">
      <c r="A64" s="31">
        <v>56</v>
      </c>
      <c r="B64" s="18" t="s">
        <v>217</v>
      </c>
      <c r="C64" s="18" t="s">
        <v>35</v>
      </c>
      <c r="D64" s="51">
        <v>0.029768518518518517</v>
      </c>
      <c r="E64" s="48">
        <f t="shared" si="3"/>
        <v>74.49455676516331</v>
      </c>
      <c r="F64" s="21">
        <f t="shared" si="4"/>
        <v>94.49455676516331</v>
      </c>
      <c r="G64" s="20">
        <f t="shared" si="5"/>
        <v>0.007592592592592588</v>
      </c>
    </row>
    <row r="65" spans="1:7" ht="12.75">
      <c r="A65" s="31">
        <v>57</v>
      </c>
      <c r="B65" s="18" t="s">
        <v>100</v>
      </c>
      <c r="C65" s="18" t="s">
        <v>99</v>
      </c>
      <c r="D65" s="163">
        <v>0.029930555555555557</v>
      </c>
      <c r="E65" s="48">
        <f t="shared" si="3"/>
        <v>74.09126063418408</v>
      </c>
      <c r="F65" s="21">
        <f t="shared" si="4"/>
        <v>94.09126063418408</v>
      </c>
      <c r="G65" s="20">
        <f t="shared" si="5"/>
        <v>0.007754629629629629</v>
      </c>
    </row>
    <row r="66" spans="1:7" ht="12.75">
      <c r="A66" s="31">
        <v>58</v>
      </c>
      <c r="B66" s="18" t="s">
        <v>52</v>
      </c>
      <c r="C66" s="18" t="s">
        <v>48</v>
      </c>
      <c r="D66" s="51">
        <v>0.03006944444444444</v>
      </c>
      <c r="E66" s="48">
        <f t="shared" si="3"/>
        <v>73.74903772132411</v>
      </c>
      <c r="F66" s="21">
        <f t="shared" si="4"/>
        <v>93.74903772132411</v>
      </c>
      <c r="G66" s="20">
        <f t="shared" si="5"/>
        <v>0.007893518518518512</v>
      </c>
    </row>
    <row r="67" spans="1:7" ht="12.75">
      <c r="A67" s="31">
        <v>59</v>
      </c>
      <c r="B67" s="92" t="s">
        <v>175</v>
      </c>
      <c r="C67" s="92" t="s">
        <v>245</v>
      </c>
      <c r="D67" s="51">
        <v>0.030335648148148143</v>
      </c>
      <c r="E67" s="48">
        <f t="shared" si="3"/>
        <v>73.10186951545215</v>
      </c>
      <c r="F67" s="21">
        <f t="shared" si="4"/>
        <v>93.10186951545215</v>
      </c>
      <c r="G67" s="20">
        <f t="shared" si="5"/>
        <v>0.008159722222222214</v>
      </c>
    </row>
    <row r="68" spans="1:7" ht="12.75">
      <c r="A68" s="31">
        <v>60</v>
      </c>
      <c r="B68" s="18" t="s">
        <v>157</v>
      </c>
      <c r="C68" s="18" t="s">
        <v>48</v>
      </c>
      <c r="D68" s="51">
        <v>0.03040509259259259</v>
      </c>
      <c r="E68" s="48">
        <f t="shared" si="3"/>
        <v>72.93490673772365</v>
      </c>
      <c r="F68" s="21">
        <f t="shared" si="4"/>
        <v>92.93490673772365</v>
      </c>
      <c r="G68" s="20">
        <f t="shared" si="5"/>
        <v>0.008229166666666662</v>
      </c>
    </row>
    <row r="69" spans="1:7" ht="12.75">
      <c r="A69" s="31">
        <v>61</v>
      </c>
      <c r="B69" s="92" t="s">
        <v>230</v>
      </c>
      <c r="C69" s="92" t="s">
        <v>231</v>
      </c>
      <c r="D69" s="51">
        <v>0.030474537037037036</v>
      </c>
      <c r="E69" s="48">
        <f t="shared" si="3"/>
        <v>72.76870489935436</v>
      </c>
      <c r="F69" s="21">
        <f t="shared" si="4"/>
        <v>92.76870489935436</v>
      </c>
      <c r="G69" s="20">
        <f t="shared" si="5"/>
        <v>0.008298611111111107</v>
      </c>
    </row>
    <row r="70" spans="1:7" ht="12.75">
      <c r="A70" s="31">
        <v>62</v>
      </c>
      <c r="B70" s="18" t="s">
        <v>77</v>
      </c>
      <c r="C70" s="18" t="s">
        <v>10</v>
      </c>
      <c r="D70" s="51">
        <v>0.03061342592592593</v>
      </c>
      <c r="E70" s="48">
        <f t="shared" si="3"/>
        <v>72.43856332703214</v>
      </c>
      <c r="F70" s="21">
        <f t="shared" si="4"/>
        <v>92.43856332703214</v>
      </c>
      <c r="G70" s="20">
        <f t="shared" si="5"/>
        <v>0.0084375</v>
      </c>
    </row>
    <row r="71" spans="1:7" ht="12.75">
      <c r="A71" s="31">
        <v>63</v>
      </c>
      <c r="B71" s="92" t="s">
        <v>388</v>
      </c>
      <c r="C71" s="92" t="s">
        <v>106</v>
      </c>
      <c r="D71" s="51">
        <v>0.030775462962962966</v>
      </c>
      <c r="E71" s="48">
        <f t="shared" si="3"/>
        <v>72.05716434749905</v>
      </c>
      <c r="F71" s="21">
        <f t="shared" si="4"/>
        <v>92.05716434749905</v>
      </c>
      <c r="G71" s="20">
        <f t="shared" si="5"/>
        <v>0.008599537037037037</v>
      </c>
    </row>
    <row r="72" spans="1:7" ht="12.75">
      <c r="A72" s="31">
        <v>64</v>
      </c>
      <c r="B72" s="18" t="s">
        <v>40</v>
      </c>
      <c r="C72" s="18" t="s">
        <v>15</v>
      </c>
      <c r="D72" s="51">
        <v>0.031030092592592592</v>
      </c>
      <c r="E72" s="48">
        <f t="shared" si="3"/>
        <v>71.46587094367774</v>
      </c>
      <c r="F72" s="21">
        <f t="shared" si="4"/>
        <v>91.46587094367774</v>
      </c>
      <c r="G72" s="20">
        <f t="shared" si="5"/>
        <v>0.008854166666666663</v>
      </c>
    </row>
    <row r="73" spans="1:7" ht="12.75">
      <c r="A73" s="31">
        <v>65</v>
      </c>
      <c r="B73" s="18" t="s">
        <v>283</v>
      </c>
      <c r="C73" s="18" t="s">
        <v>280</v>
      </c>
      <c r="D73" s="51">
        <v>0.03108796296296296</v>
      </c>
      <c r="E73" s="48">
        <f aca="true" t="shared" si="6" ref="E73:E104">(D$9/D73)*100</f>
        <v>71.33283693224128</v>
      </c>
      <c r="F73" s="21">
        <f aca="true" t="shared" si="7" ref="F73:F104">E73+E$4</f>
        <v>91.33283693224128</v>
      </c>
      <c r="G73" s="20">
        <f t="shared" si="5"/>
        <v>0.00891203703703703</v>
      </c>
    </row>
    <row r="74" spans="1:7" ht="12.75">
      <c r="A74" s="31">
        <v>66</v>
      </c>
      <c r="B74" s="18" t="s">
        <v>375</v>
      </c>
      <c r="C74" s="18" t="s">
        <v>15</v>
      </c>
      <c r="D74" s="51">
        <v>0.03128472222222222</v>
      </c>
      <c r="E74" s="48">
        <f t="shared" si="6"/>
        <v>70.88420273769887</v>
      </c>
      <c r="F74" s="21">
        <f t="shared" si="7"/>
        <v>90.88420273769887</v>
      </c>
      <c r="G74" s="20">
        <f aca="true" t="shared" si="8" ref="G74:G105">D74-D$9</f>
        <v>0.009108796296296292</v>
      </c>
    </row>
    <row r="75" spans="1:7" ht="12.75">
      <c r="A75" s="31">
        <v>67</v>
      </c>
      <c r="B75" s="94" t="s">
        <v>172</v>
      </c>
      <c r="C75" s="94" t="s">
        <v>37</v>
      </c>
      <c r="D75" s="51">
        <v>0.03138888888888889</v>
      </c>
      <c r="E75" s="48">
        <f t="shared" si="6"/>
        <v>70.64896755162242</v>
      </c>
      <c r="F75" s="21">
        <f t="shared" si="7"/>
        <v>90.64896755162242</v>
      </c>
      <c r="G75" s="20">
        <f t="shared" si="8"/>
        <v>0.009212962962962961</v>
      </c>
    </row>
    <row r="76" spans="1:7" ht="12.75">
      <c r="A76" s="31">
        <v>68</v>
      </c>
      <c r="B76" s="18" t="s">
        <v>131</v>
      </c>
      <c r="C76" s="18" t="s">
        <v>18</v>
      </c>
      <c r="D76" s="51">
        <v>0.03146990740740741</v>
      </c>
      <c r="E76" s="48">
        <f t="shared" si="6"/>
        <v>70.46708348657594</v>
      </c>
      <c r="F76" s="21">
        <f t="shared" si="7"/>
        <v>90.46708348657594</v>
      </c>
      <c r="G76" s="20">
        <f t="shared" si="8"/>
        <v>0.009293981481481483</v>
      </c>
    </row>
    <row r="77" spans="1:7" ht="12.75">
      <c r="A77" s="31">
        <v>69</v>
      </c>
      <c r="B77" s="92" t="s">
        <v>75</v>
      </c>
      <c r="C77" s="92" t="s">
        <v>32</v>
      </c>
      <c r="D77" s="51">
        <v>0.031516203703703706</v>
      </c>
      <c r="E77" s="48">
        <f t="shared" si="6"/>
        <v>70.36356959236137</v>
      </c>
      <c r="F77" s="21">
        <f t="shared" si="7"/>
        <v>90.36356959236137</v>
      </c>
      <c r="G77" s="20">
        <f t="shared" si="8"/>
        <v>0.009340277777777777</v>
      </c>
    </row>
    <row r="78" spans="1:7" ht="12.75">
      <c r="A78" s="31">
        <v>70</v>
      </c>
      <c r="B78" s="18" t="s">
        <v>183</v>
      </c>
      <c r="C78" s="18" t="s">
        <v>10</v>
      </c>
      <c r="D78" s="51">
        <v>0.03153935185185185</v>
      </c>
      <c r="E78" s="48">
        <f t="shared" si="6"/>
        <v>70.3119266055046</v>
      </c>
      <c r="F78" s="21">
        <f t="shared" si="7"/>
        <v>90.3119266055046</v>
      </c>
      <c r="G78" s="20">
        <f t="shared" si="8"/>
        <v>0.009363425925925924</v>
      </c>
    </row>
    <row r="79" spans="1:7" ht="12.75">
      <c r="A79" s="31">
        <v>71</v>
      </c>
      <c r="B79" s="18" t="s">
        <v>134</v>
      </c>
      <c r="C79" s="18" t="s">
        <v>76</v>
      </c>
      <c r="D79" s="51">
        <v>0.03162037037037037</v>
      </c>
      <c r="E79" s="48">
        <f t="shared" si="6"/>
        <v>70.13177159590045</v>
      </c>
      <c r="F79" s="21">
        <f t="shared" si="7"/>
        <v>90.13177159590045</v>
      </c>
      <c r="G79" s="20">
        <f t="shared" si="8"/>
        <v>0.00944444444444444</v>
      </c>
    </row>
    <row r="80" spans="1:7" ht="12.75">
      <c r="A80" s="31">
        <v>72</v>
      </c>
      <c r="B80" s="18" t="s">
        <v>452</v>
      </c>
      <c r="C80" s="18" t="s">
        <v>241</v>
      </c>
      <c r="D80" s="51">
        <v>0.03185185185185185</v>
      </c>
      <c r="E80" s="48">
        <f t="shared" si="6"/>
        <v>69.62209302325581</v>
      </c>
      <c r="F80" s="21">
        <f t="shared" si="7"/>
        <v>89.62209302325581</v>
      </c>
      <c r="G80" s="20">
        <f t="shared" si="8"/>
        <v>0.009675925925925925</v>
      </c>
    </row>
    <row r="81" spans="1:7" ht="12.75">
      <c r="A81" s="31">
        <v>73</v>
      </c>
      <c r="B81" s="18" t="s">
        <v>22</v>
      </c>
      <c r="C81" s="18" t="s">
        <v>23</v>
      </c>
      <c r="D81" s="51">
        <v>0.031875</v>
      </c>
      <c r="E81" s="48">
        <f t="shared" si="6"/>
        <v>69.57153231663037</v>
      </c>
      <c r="F81" s="21">
        <f t="shared" si="7"/>
        <v>89.57153231663037</v>
      </c>
      <c r="G81" s="20">
        <f t="shared" si="8"/>
        <v>0.009699074074074072</v>
      </c>
    </row>
    <row r="82" spans="1:7" ht="12.75">
      <c r="A82" s="31">
        <v>74</v>
      </c>
      <c r="B82" s="94" t="s">
        <v>318</v>
      </c>
      <c r="C82" s="94" t="s">
        <v>321</v>
      </c>
      <c r="D82" s="51">
        <v>0.03201388888888889</v>
      </c>
      <c r="E82" s="48">
        <f t="shared" si="6"/>
        <v>69.26970354302242</v>
      </c>
      <c r="F82" s="21">
        <f t="shared" si="7"/>
        <v>89.26970354302242</v>
      </c>
      <c r="G82" s="20">
        <f t="shared" si="8"/>
        <v>0.009837962962962962</v>
      </c>
    </row>
    <row r="83" spans="1:7" ht="12.75">
      <c r="A83" s="31">
        <v>75</v>
      </c>
      <c r="B83" s="94" t="s">
        <v>318</v>
      </c>
      <c r="C83" s="94" t="s">
        <v>123</v>
      </c>
      <c r="D83" s="51">
        <v>0.032233796296296295</v>
      </c>
      <c r="E83" s="48">
        <f t="shared" si="6"/>
        <v>68.79712746858169</v>
      </c>
      <c r="F83" s="21">
        <f t="shared" si="7"/>
        <v>88.79712746858169</v>
      </c>
      <c r="G83" s="20">
        <f t="shared" si="8"/>
        <v>0.010057870370370366</v>
      </c>
    </row>
    <row r="84" spans="1:7" ht="12.75">
      <c r="A84" s="31">
        <v>76</v>
      </c>
      <c r="B84" s="18" t="s">
        <v>237</v>
      </c>
      <c r="C84" s="18" t="s">
        <v>238</v>
      </c>
      <c r="D84" s="51">
        <v>0.032337962962962964</v>
      </c>
      <c r="E84" s="48">
        <f t="shared" si="6"/>
        <v>68.57551896921976</v>
      </c>
      <c r="F84" s="21">
        <f t="shared" si="7"/>
        <v>88.57551896921976</v>
      </c>
      <c r="G84" s="20">
        <f t="shared" si="8"/>
        <v>0.010162037037037035</v>
      </c>
    </row>
    <row r="85" spans="1:7" ht="12.75">
      <c r="A85" s="31">
        <v>77</v>
      </c>
      <c r="B85" s="94" t="s">
        <v>234</v>
      </c>
      <c r="C85" s="94" t="s">
        <v>150</v>
      </c>
      <c r="D85" s="51">
        <v>0.03243055555555556</v>
      </c>
      <c r="E85" s="48">
        <f t="shared" si="6"/>
        <v>68.37972876516774</v>
      </c>
      <c r="F85" s="21">
        <f t="shared" si="7"/>
        <v>88.37972876516774</v>
      </c>
      <c r="G85" s="20">
        <f t="shared" si="8"/>
        <v>0.010254629629629631</v>
      </c>
    </row>
    <row r="86" spans="1:7" ht="12.75">
      <c r="A86" s="31">
        <v>78</v>
      </c>
      <c r="B86" s="92" t="s">
        <v>53</v>
      </c>
      <c r="C86" s="92" t="s">
        <v>13</v>
      </c>
      <c r="D86" s="51">
        <v>0.03260416666666667</v>
      </c>
      <c r="E86" s="48">
        <f t="shared" si="6"/>
        <v>68.01561945331913</v>
      </c>
      <c r="F86" s="21">
        <f t="shared" si="7"/>
        <v>88.01561945331913</v>
      </c>
      <c r="G86" s="20">
        <f t="shared" si="8"/>
        <v>0.010428240740740741</v>
      </c>
    </row>
    <row r="87" spans="1:7" ht="12.75">
      <c r="A87" s="31">
        <v>79</v>
      </c>
      <c r="B87" s="18" t="s">
        <v>30</v>
      </c>
      <c r="C87" s="18" t="s">
        <v>17</v>
      </c>
      <c r="D87" s="51">
        <v>0.032615740740740744</v>
      </c>
      <c r="E87" s="48">
        <f t="shared" si="6"/>
        <v>67.99148332150462</v>
      </c>
      <c r="F87" s="21">
        <f t="shared" si="7"/>
        <v>87.99148332150462</v>
      </c>
      <c r="G87" s="20">
        <f t="shared" si="8"/>
        <v>0.010439814814814815</v>
      </c>
    </row>
    <row r="88" spans="1:7" ht="12.75">
      <c r="A88" s="31">
        <v>80</v>
      </c>
      <c r="B88" s="18" t="s">
        <v>135</v>
      </c>
      <c r="C88" s="18" t="s">
        <v>48</v>
      </c>
      <c r="D88" s="51">
        <v>0.032673611111111105</v>
      </c>
      <c r="E88" s="48">
        <f t="shared" si="6"/>
        <v>67.87105915692528</v>
      </c>
      <c r="F88" s="21">
        <f t="shared" si="7"/>
        <v>87.87105915692528</v>
      </c>
      <c r="G88" s="20">
        <f t="shared" si="8"/>
        <v>0.010497685185185176</v>
      </c>
    </row>
    <row r="89" spans="1:7" ht="12.75">
      <c r="A89" s="31">
        <v>81</v>
      </c>
      <c r="B89" s="18" t="s">
        <v>79</v>
      </c>
      <c r="C89" s="18" t="s">
        <v>10</v>
      </c>
      <c r="D89" s="51">
        <v>0.03293981481481481</v>
      </c>
      <c r="E89" s="48">
        <f t="shared" si="6"/>
        <v>67.32255797610684</v>
      </c>
      <c r="F89" s="21">
        <f t="shared" si="7"/>
        <v>87.32255797610684</v>
      </c>
      <c r="G89" s="20">
        <f t="shared" si="8"/>
        <v>0.010763888888888882</v>
      </c>
    </row>
    <row r="90" spans="1:7" ht="12.75">
      <c r="A90" s="31">
        <v>82</v>
      </c>
      <c r="B90" s="92" t="s">
        <v>184</v>
      </c>
      <c r="C90" s="92" t="s">
        <v>14</v>
      </c>
      <c r="D90" s="51">
        <v>0.03295138888888889</v>
      </c>
      <c r="E90" s="48">
        <f t="shared" si="6"/>
        <v>67.29891113452757</v>
      </c>
      <c r="F90" s="21">
        <f t="shared" si="7"/>
        <v>87.29891113452757</v>
      </c>
      <c r="G90" s="20">
        <f t="shared" si="8"/>
        <v>0.010775462962962962</v>
      </c>
    </row>
    <row r="91" spans="1:7" ht="12.75">
      <c r="A91" s="31">
        <v>83</v>
      </c>
      <c r="B91" s="92" t="s">
        <v>461</v>
      </c>
      <c r="C91" s="92" t="s">
        <v>38</v>
      </c>
      <c r="D91" s="51">
        <v>0.032962962962962965</v>
      </c>
      <c r="E91" s="48">
        <f t="shared" si="6"/>
        <v>67.27528089887642</v>
      </c>
      <c r="F91" s="21">
        <f t="shared" si="7"/>
        <v>87.27528089887642</v>
      </c>
      <c r="G91" s="20">
        <f t="shared" si="8"/>
        <v>0.010787037037037036</v>
      </c>
    </row>
    <row r="92" spans="1:7" ht="12.75">
      <c r="A92" s="31">
        <v>84</v>
      </c>
      <c r="B92" s="94" t="s">
        <v>227</v>
      </c>
      <c r="C92" s="94" t="s">
        <v>320</v>
      </c>
      <c r="D92" s="51">
        <v>0.03300925925925926</v>
      </c>
      <c r="E92" s="48">
        <f t="shared" si="6"/>
        <v>67.18092566619916</v>
      </c>
      <c r="F92" s="21">
        <f t="shared" si="7"/>
        <v>87.18092566619916</v>
      </c>
      <c r="G92" s="20">
        <f t="shared" si="8"/>
        <v>0.01083333333333333</v>
      </c>
    </row>
    <row r="93" spans="1:7" ht="12.75">
      <c r="A93" s="31">
        <v>85</v>
      </c>
      <c r="B93" s="94" t="s">
        <v>387</v>
      </c>
      <c r="C93" s="94" t="s">
        <v>85</v>
      </c>
      <c r="D93" s="51">
        <v>0.03326388888888889</v>
      </c>
      <c r="E93" s="48">
        <f t="shared" si="6"/>
        <v>66.66666666666667</v>
      </c>
      <c r="F93" s="21">
        <f t="shared" si="7"/>
        <v>86.66666666666667</v>
      </c>
      <c r="G93" s="20">
        <f t="shared" si="8"/>
        <v>0.011087962962962963</v>
      </c>
    </row>
    <row r="94" spans="1:7" ht="12.75">
      <c r="A94" s="31">
        <v>86</v>
      </c>
      <c r="B94" s="18" t="s">
        <v>41</v>
      </c>
      <c r="C94" s="18" t="s">
        <v>7</v>
      </c>
      <c r="D94" s="51">
        <v>0.033344907407407406</v>
      </c>
      <c r="E94" s="48">
        <f t="shared" si="6"/>
        <v>66.50468587296079</v>
      </c>
      <c r="F94" s="21">
        <f t="shared" si="7"/>
        <v>86.50468587296079</v>
      </c>
      <c r="G94" s="20">
        <f t="shared" si="8"/>
        <v>0.011168981481481478</v>
      </c>
    </row>
    <row r="95" spans="1:7" ht="12.75">
      <c r="A95" s="31">
        <v>87</v>
      </c>
      <c r="B95" s="18" t="s">
        <v>174</v>
      </c>
      <c r="C95" s="18" t="s">
        <v>28</v>
      </c>
      <c r="D95" s="51">
        <v>0.03335648148148148</v>
      </c>
      <c r="E95" s="48">
        <f t="shared" si="6"/>
        <v>66.48160999306039</v>
      </c>
      <c r="F95" s="21">
        <f t="shared" si="7"/>
        <v>86.48160999306039</v>
      </c>
      <c r="G95" s="20">
        <f t="shared" si="8"/>
        <v>0.011180555555555551</v>
      </c>
    </row>
    <row r="96" spans="1:7" ht="12.75">
      <c r="A96" s="31">
        <v>88</v>
      </c>
      <c r="B96" s="18" t="s">
        <v>66</v>
      </c>
      <c r="C96" s="18" t="s">
        <v>28</v>
      </c>
      <c r="D96" s="51">
        <v>0.03342592592592592</v>
      </c>
      <c r="E96" s="48">
        <f t="shared" si="6"/>
        <v>66.34349030470916</v>
      </c>
      <c r="F96" s="21">
        <f t="shared" si="7"/>
        <v>86.34349030470916</v>
      </c>
      <c r="G96" s="20">
        <f t="shared" si="8"/>
        <v>0.011249999999999993</v>
      </c>
    </row>
    <row r="97" spans="1:7" ht="12.75">
      <c r="A97" s="31">
        <v>89</v>
      </c>
      <c r="B97" s="94" t="s">
        <v>97</v>
      </c>
      <c r="C97" s="94" t="s">
        <v>50</v>
      </c>
      <c r="D97" s="51">
        <v>0.033553240740740745</v>
      </c>
      <c r="E97" s="48">
        <f t="shared" si="6"/>
        <v>66.09175577785443</v>
      </c>
      <c r="F97" s="21">
        <f t="shared" si="7"/>
        <v>86.09175577785443</v>
      </c>
      <c r="G97" s="20">
        <f t="shared" si="8"/>
        <v>0.011377314814814816</v>
      </c>
    </row>
    <row r="98" spans="1:7" ht="12.75">
      <c r="A98" s="31">
        <v>90</v>
      </c>
      <c r="B98" s="94" t="s">
        <v>276</v>
      </c>
      <c r="C98" s="94" t="s">
        <v>277</v>
      </c>
      <c r="D98" s="51">
        <v>0.03356481481481482</v>
      </c>
      <c r="E98" s="48">
        <f t="shared" si="6"/>
        <v>66.06896551724138</v>
      </c>
      <c r="F98" s="21">
        <f t="shared" si="7"/>
        <v>86.06896551724138</v>
      </c>
      <c r="G98" s="20">
        <f t="shared" si="8"/>
        <v>0.01138888888888889</v>
      </c>
    </row>
    <row r="99" spans="1:7" ht="12.75">
      <c r="A99" s="31">
        <v>91</v>
      </c>
      <c r="B99" s="92" t="s">
        <v>53</v>
      </c>
      <c r="C99" s="92" t="s">
        <v>48</v>
      </c>
      <c r="D99" s="51">
        <v>0.0338425925925926</v>
      </c>
      <c r="E99" s="48">
        <f t="shared" si="6"/>
        <v>65.5266757865937</v>
      </c>
      <c r="F99" s="21">
        <f t="shared" si="7"/>
        <v>85.5266757865937</v>
      </c>
      <c r="G99" s="20">
        <f t="shared" si="8"/>
        <v>0.011666666666666669</v>
      </c>
    </row>
    <row r="100" spans="1:7" ht="12.75">
      <c r="A100" s="31">
        <v>92</v>
      </c>
      <c r="B100" s="94" t="s">
        <v>218</v>
      </c>
      <c r="C100" s="94" t="s">
        <v>33</v>
      </c>
      <c r="D100" s="51">
        <v>0.033854166666666664</v>
      </c>
      <c r="E100" s="48">
        <f t="shared" si="6"/>
        <v>65.50427350427351</v>
      </c>
      <c r="F100" s="21">
        <f t="shared" si="7"/>
        <v>85.50427350427351</v>
      </c>
      <c r="G100" s="20">
        <f t="shared" si="8"/>
        <v>0.011678240740740736</v>
      </c>
    </row>
    <row r="101" spans="1:7" ht="12.75">
      <c r="A101" s="31">
        <v>93</v>
      </c>
      <c r="B101" s="18" t="s">
        <v>34</v>
      </c>
      <c r="C101" s="18" t="s">
        <v>13</v>
      </c>
      <c r="D101" s="51">
        <v>0.03386574074074074</v>
      </c>
      <c r="E101" s="48">
        <f t="shared" si="6"/>
        <v>65.48188653451813</v>
      </c>
      <c r="F101" s="21">
        <f t="shared" si="7"/>
        <v>85.48188653451813</v>
      </c>
      <c r="G101" s="20">
        <f t="shared" si="8"/>
        <v>0.01168981481481481</v>
      </c>
    </row>
    <row r="102" spans="1:7" ht="12.75">
      <c r="A102" s="31">
        <v>94</v>
      </c>
      <c r="B102" s="18" t="s">
        <v>455</v>
      </c>
      <c r="C102" s="18" t="s">
        <v>416</v>
      </c>
      <c r="D102" s="51">
        <v>0.03387731481481481</v>
      </c>
      <c r="E102" s="48">
        <f t="shared" si="6"/>
        <v>65.45951486163308</v>
      </c>
      <c r="F102" s="21">
        <f t="shared" si="7"/>
        <v>85.45951486163308</v>
      </c>
      <c r="G102" s="20">
        <f t="shared" si="8"/>
        <v>0.011701388888888883</v>
      </c>
    </row>
    <row r="103" spans="1:7" ht="12.75">
      <c r="A103" s="31">
        <v>95</v>
      </c>
      <c r="B103" s="92" t="s">
        <v>458</v>
      </c>
      <c r="C103" s="18" t="s">
        <v>460</v>
      </c>
      <c r="D103" s="51">
        <v>0.03484953703703703</v>
      </c>
      <c r="E103" s="48">
        <f t="shared" si="6"/>
        <v>63.633344403852554</v>
      </c>
      <c r="F103" s="21">
        <f t="shared" si="7"/>
        <v>83.63334440385256</v>
      </c>
      <c r="G103" s="20">
        <f t="shared" si="8"/>
        <v>0.012673611111111104</v>
      </c>
    </row>
    <row r="104" spans="1:7" ht="12.75">
      <c r="A104" s="31">
        <v>96</v>
      </c>
      <c r="B104" s="18" t="s">
        <v>92</v>
      </c>
      <c r="C104" s="18" t="s">
        <v>146</v>
      </c>
      <c r="D104" s="51">
        <v>0.0349537037037037</v>
      </c>
      <c r="E104" s="48">
        <f t="shared" si="6"/>
        <v>63.44370860927153</v>
      </c>
      <c r="F104" s="21">
        <f t="shared" si="7"/>
        <v>83.44370860927154</v>
      </c>
      <c r="G104" s="20">
        <f t="shared" si="8"/>
        <v>0.012777777777777773</v>
      </c>
    </row>
    <row r="105" spans="1:7" ht="12.75">
      <c r="A105" s="31">
        <v>97</v>
      </c>
      <c r="B105" s="94" t="s">
        <v>73</v>
      </c>
      <c r="C105" s="94" t="s">
        <v>278</v>
      </c>
      <c r="D105" s="51">
        <v>0.035069444444444445</v>
      </c>
      <c r="E105" s="48">
        <f aca="true" t="shared" si="9" ref="E105:E127">(D$9/D105)*100</f>
        <v>63.234323432343245</v>
      </c>
      <c r="F105" s="21">
        <f aca="true" t="shared" si="10" ref="F105:F127">E105+E$4</f>
        <v>83.23432343234325</v>
      </c>
      <c r="G105" s="20">
        <f t="shared" si="8"/>
        <v>0.012893518518518516</v>
      </c>
    </row>
    <row r="106" spans="1:7" ht="12.75">
      <c r="A106" s="31">
        <v>98</v>
      </c>
      <c r="B106" s="18" t="s">
        <v>147</v>
      </c>
      <c r="C106" s="18" t="s">
        <v>84</v>
      </c>
      <c r="D106" s="51">
        <v>0.035196759259259254</v>
      </c>
      <c r="E106" s="48">
        <f t="shared" si="9"/>
        <v>63.00559026635977</v>
      </c>
      <c r="F106" s="21">
        <f t="shared" si="10"/>
        <v>83.00559026635977</v>
      </c>
      <c r="G106" s="20">
        <f aca="true" t="shared" si="11" ref="G106:G127">D106-D$9</f>
        <v>0.013020833333333325</v>
      </c>
    </row>
    <row r="107" spans="1:7" ht="12.75">
      <c r="A107" s="31">
        <v>99</v>
      </c>
      <c r="B107" s="18" t="s">
        <v>98</v>
      </c>
      <c r="C107" s="18" t="s">
        <v>44</v>
      </c>
      <c r="D107" s="51">
        <v>0.0352662037037037</v>
      </c>
      <c r="E107" s="48">
        <f t="shared" si="9"/>
        <v>62.88152280932066</v>
      </c>
      <c r="F107" s="21">
        <f t="shared" si="10"/>
        <v>82.88152280932066</v>
      </c>
      <c r="G107" s="20">
        <f t="shared" si="11"/>
        <v>0.013090277777777774</v>
      </c>
    </row>
    <row r="108" spans="1:7" ht="12.75">
      <c r="A108" s="31">
        <v>100</v>
      </c>
      <c r="B108" s="94" t="s">
        <v>376</v>
      </c>
      <c r="C108" s="94" t="s">
        <v>321</v>
      </c>
      <c r="D108" s="51">
        <v>0.035277777777777776</v>
      </c>
      <c r="E108" s="48">
        <f t="shared" si="9"/>
        <v>62.86089238845145</v>
      </c>
      <c r="F108" s="21">
        <f t="shared" si="10"/>
        <v>82.86089238845145</v>
      </c>
      <c r="G108" s="20">
        <f t="shared" si="11"/>
        <v>0.013101851851851847</v>
      </c>
    </row>
    <row r="109" spans="1:7" ht="12.75">
      <c r="A109" s="31">
        <v>101</v>
      </c>
      <c r="B109" s="18" t="s">
        <v>39</v>
      </c>
      <c r="C109" s="18" t="s">
        <v>43</v>
      </c>
      <c r="D109" s="51">
        <v>0.03533564814814815</v>
      </c>
      <c r="E109" s="48">
        <f t="shared" si="9"/>
        <v>62.75794300687848</v>
      </c>
      <c r="F109" s="21">
        <f t="shared" si="10"/>
        <v>82.75794300687848</v>
      </c>
      <c r="G109" s="20">
        <f t="shared" si="11"/>
        <v>0.013159722222222222</v>
      </c>
    </row>
    <row r="110" spans="1:7" ht="12.75">
      <c r="A110" s="31">
        <v>102</v>
      </c>
      <c r="B110" s="92" t="s">
        <v>457</v>
      </c>
      <c r="C110" s="92" t="s">
        <v>36</v>
      </c>
      <c r="D110" s="51">
        <v>0.03605324074074074</v>
      </c>
      <c r="E110" s="48">
        <f t="shared" si="9"/>
        <v>61.508828250401294</v>
      </c>
      <c r="F110" s="21">
        <f t="shared" si="10"/>
        <v>81.5088282504013</v>
      </c>
      <c r="G110" s="20">
        <f t="shared" si="11"/>
        <v>0.013877314814814811</v>
      </c>
    </row>
    <row r="111" spans="1:7" ht="12.75">
      <c r="A111" s="31">
        <v>103</v>
      </c>
      <c r="B111" s="94" t="s">
        <v>219</v>
      </c>
      <c r="C111" s="94" t="s">
        <v>220</v>
      </c>
      <c r="D111" s="51">
        <v>0.0365625</v>
      </c>
      <c r="E111" s="48">
        <f t="shared" si="9"/>
        <v>60.652105096549555</v>
      </c>
      <c r="F111" s="21">
        <f t="shared" si="10"/>
        <v>80.65210509654955</v>
      </c>
      <c r="G111" s="20">
        <f t="shared" si="11"/>
        <v>0.014386574074074069</v>
      </c>
    </row>
    <row r="112" spans="1:7" ht="12.75">
      <c r="A112" s="31">
        <v>104</v>
      </c>
      <c r="B112" s="94" t="s">
        <v>453</v>
      </c>
      <c r="C112" s="94" t="s">
        <v>85</v>
      </c>
      <c r="D112" s="51">
        <v>0.03699074074074074</v>
      </c>
      <c r="E112" s="48">
        <f t="shared" si="9"/>
        <v>59.949937421777236</v>
      </c>
      <c r="F112" s="21">
        <f t="shared" si="10"/>
        <v>79.94993742177724</v>
      </c>
      <c r="G112" s="20">
        <f t="shared" si="11"/>
        <v>0.014814814814814812</v>
      </c>
    </row>
    <row r="113" spans="1:7" ht="12.75">
      <c r="A113" s="31">
        <v>105</v>
      </c>
      <c r="B113" s="94" t="s">
        <v>314</v>
      </c>
      <c r="C113" s="94" t="s">
        <v>315</v>
      </c>
      <c r="D113" s="51">
        <v>0.03841435185185185</v>
      </c>
      <c r="E113" s="48">
        <f t="shared" si="9"/>
        <v>57.728231394998495</v>
      </c>
      <c r="F113" s="21">
        <f t="shared" si="10"/>
        <v>77.72823139499849</v>
      </c>
      <c r="G113" s="20">
        <f t="shared" si="11"/>
        <v>0.016238425925925924</v>
      </c>
    </row>
    <row r="114" spans="1:7" ht="12.75">
      <c r="A114" s="31">
        <v>106</v>
      </c>
      <c r="B114" s="92" t="s">
        <v>374</v>
      </c>
      <c r="C114" s="92" t="s">
        <v>8</v>
      </c>
      <c r="D114" s="51">
        <v>0.03847222222222222</v>
      </c>
      <c r="E114" s="48">
        <f t="shared" si="9"/>
        <v>57.641395908543934</v>
      </c>
      <c r="F114" s="21">
        <f t="shared" si="10"/>
        <v>77.64139590854393</v>
      </c>
      <c r="G114" s="20">
        <f t="shared" si="11"/>
        <v>0.01629629629629629</v>
      </c>
    </row>
    <row r="115" spans="1:7" ht="12.75">
      <c r="A115" s="31">
        <v>107</v>
      </c>
      <c r="B115" s="94" t="s">
        <v>101</v>
      </c>
      <c r="C115" s="94" t="s">
        <v>138</v>
      </c>
      <c r="D115" s="51">
        <v>0.03861111111111111</v>
      </c>
      <c r="E115" s="48">
        <f t="shared" si="9"/>
        <v>57.43405275779377</v>
      </c>
      <c r="F115" s="21">
        <f t="shared" si="10"/>
        <v>77.43405275779378</v>
      </c>
      <c r="G115" s="20">
        <f t="shared" si="11"/>
        <v>0.01643518518518518</v>
      </c>
    </row>
    <row r="116" spans="1:7" ht="12.75">
      <c r="A116" s="31">
        <v>108</v>
      </c>
      <c r="B116" s="92" t="s">
        <v>288</v>
      </c>
      <c r="C116" s="92" t="s">
        <v>445</v>
      </c>
      <c r="D116" s="51">
        <v>0.03893518518518519</v>
      </c>
      <c r="E116" s="48">
        <f t="shared" si="9"/>
        <v>56.95600475624257</v>
      </c>
      <c r="F116" s="21">
        <f t="shared" si="10"/>
        <v>76.95600475624258</v>
      </c>
      <c r="G116" s="20">
        <f t="shared" si="11"/>
        <v>0.016759259259259262</v>
      </c>
    </row>
    <row r="117" spans="1:7" ht="12.75">
      <c r="A117" s="31">
        <v>109</v>
      </c>
      <c r="B117" s="94" t="s">
        <v>412</v>
      </c>
      <c r="C117" s="94" t="s">
        <v>50</v>
      </c>
      <c r="D117" s="51">
        <v>0.039074074074074074</v>
      </c>
      <c r="E117" s="48">
        <f t="shared" si="9"/>
        <v>56.753554502369674</v>
      </c>
      <c r="F117" s="21">
        <f t="shared" si="10"/>
        <v>76.75355450236967</v>
      </c>
      <c r="G117" s="20">
        <f t="shared" si="11"/>
        <v>0.016898148148148145</v>
      </c>
    </row>
    <row r="118" spans="1:7" ht="12.75">
      <c r="A118" s="31">
        <v>110</v>
      </c>
      <c r="B118" s="94" t="s">
        <v>290</v>
      </c>
      <c r="C118" s="94" t="s">
        <v>291</v>
      </c>
      <c r="D118" s="51">
        <v>0.03961805555555555</v>
      </c>
      <c r="E118" s="48">
        <f t="shared" si="9"/>
        <v>55.97429155711365</v>
      </c>
      <c r="F118" s="21">
        <f t="shared" si="10"/>
        <v>75.97429155711365</v>
      </c>
      <c r="G118" s="20">
        <f t="shared" si="11"/>
        <v>0.017442129629629623</v>
      </c>
    </row>
    <row r="119" spans="1:7" ht="12.75">
      <c r="A119" s="31">
        <v>111</v>
      </c>
      <c r="B119" s="94" t="s">
        <v>226</v>
      </c>
      <c r="C119" s="94" t="s">
        <v>120</v>
      </c>
      <c r="D119" s="51">
        <v>0.03967592592592593</v>
      </c>
      <c r="E119" s="48">
        <f t="shared" si="9"/>
        <v>55.8926487747958</v>
      </c>
      <c r="F119" s="21">
        <f t="shared" si="10"/>
        <v>75.8926487747958</v>
      </c>
      <c r="G119" s="20">
        <f t="shared" si="11"/>
        <v>0.017499999999999998</v>
      </c>
    </row>
    <row r="120" spans="1:7" ht="12.75">
      <c r="A120" s="31">
        <v>112</v>
      </c>
      <c r="B120" s="94" t="s">
        <v>218</v>
      </c>
      <c r="C120" s="94" t="s">
        <v>123</v>
      </c>
      <c r="D120" s="163">
        <v>0.04009259259259259</v>
      </c>
      <c r="E120" s="48">
        <f t="shared" si="9"/>
        <v>55.31177829099308</v>
      </c>
      <c r="F120" s="21">
        <f t="shared" si="10"/>
        <v>75.31177829099309</v>
      </c>
      <c r="G120" s="20">
        <f t="shared" si="11"/>
        <v>0.01791666666666666</v>
      </c>
    </row>
    <row r="121" spans="1:7" ht="12.75">
      <c r="A121" s="31">
        <v>113</v>
      </c>
      <c r="B121" s="18" t="s">
        <v>454</v>
      </c>
      <c r="C121" s="18" t="s">
        <v>20</v>
      </c>
      <c r="D121" s="51">
        <v>0.04037037037037037</v>
      </c>
      <c r="E121" s="48">
        <f t="shared" si="9"/>
        <v>54.931192660550465</v>
      </c>
      <c r="F121" s="21">
        <f t="shared" si="10"/>
        <v>74.93119266055047</v>
      </c>
      <c r="G121" s="20">
        <f t="shared" si="11"/>
        <v>0.01819444444444444</v>
      </c>
    </row>
    <row r="122" spans="1:7" ht="12.75">
      <c r="A122" s="31">
        <v>114</v>
      </c>
      <c r="B122" s="94" t="s">
        <v>101</v>
      </c>
      <c r="C122" s="18" t="s">
        <v>102</v>
      </c>
      <c r="D122" s="51">
        <v>0.0440625</v>
      </c>
      <c r="E122" s="48">
        <f t="shared" si="9"/>
        <v>50.3283425269241</v>
      </c>
      <c r="F122" s="21">
        <f t="shared" si="10"/>
        <v>70.3283425269241</v>
      </c>
      <c r="G122" s="20">
        <f t="shared" si="11"/>
        <v>0.02188657407407407</v>
      </c>
    </row>
    <row r="123" spans="1:7" ht="12.75">
      <c r="A123" s="31">
        <v>115</v>
      </c>
      <c r="B123" s="94" t="s">
        <v>148</v>
      </c>
      <c r="C123" s="18" t="s">
        <v>149</v>
      </c>
      <c r="D123" s="51">
        <v>0.04640046296296296</v>
      </c>
      <c r="E123" s="48">
        <f t="shared" si="9"/>
        <v>47.792466949363934</v>
      </c>
      <c r="F123" s="21">
        <f t="shared" si="10"/>
        <v>67.79246694936393</v>
      </c>
      <c r="G123" s="20">
        <f t="shared" si="11"/>
        <v>0.024224537037037034</v>
      </c>
    </row>
    <row r="124" spans="1:7" ht="12.75">
      <c r="A124" s="31">
        <v>116</v>
      </c>
      <c r="B124" s="94" t="s">
        <v>86</v>
      </c>
      <c r="C124" s="18" t="s">
        <v>50</v>
      </c>
      <c r="D124" s="51">
        <v>0.05127314814814815</v>
      </c>
      <c r="E124" s="48">
        <f t="shared" si="9"/>
        <v>43.25056433408578</v>
      </c>
      <c r="F124" s="21">
        <f t="shared" si="10"/>
        <v>63.25056433408578</v>
      </c>
      <c r="G124" s="20">
        <f t="shared" si="11"/>
        <v>0.029097222222222222</v>
      </c>
    </row>
    <row r="125" spans="1:7" ht="12.75">
      <c r="A125" s="31">
        <v>117</v>
      </c>
      <c r="B125" s="94" t="s">
        <v>124</v>
      </c>
      <c r="C125" s="18" t="s">
        <v>102</v>
      </c>
      <c r="D125" s="51">
        <v>0.051354166666666666</v>
      </c>
      <c r="E125" s="48">
        <f t="shared" si="9"/>
        <v>43.182330403425745</v>
      </c>
      <c r="F125" s="21">
        <f t="shared" si="10"/>
        <v>63.182330403425745</v>
      </c>
      <c r="G125" s="20">
        <f t="shared" si="11"/>
        <v>0.029178240740740737</v>
      </c>
    </row>
    <row r="126" spans="1:7" ht="12.75">
      <c r="A126" s="31">
        <v>118</v>
      </c>
      <c r="B126" s="92" t="s">
        <v>98</v>
      </c>
      <c r="C126" s="92" t="s">
        <v>15</v>
      </c>
      <c r="D126" s="51">
        <v>0.051354166666666666</v>
      </c>
      <c r="E126" s="48">
        <f t="shared" si="9"/>
        <v>43.182330403425745</v>
      </c>
      <c r="F126" s="21">
        <f t="shared" si="10"/>
        <v>63.182330403425745</v>
      </c>
      <c r="G126" s="20">
        <f t="shared" si="11"/>
        <v>0.029178240740740737</v>
      </c>
    </row>
    <row r="127" spans="1:7" ht="12.75">
      <c r="A127" s="31">
        <v>119</v>
      </c>
      <c r="B127" s="94" t="s">
        <v>68</v>
      </c>
      <c r="C127" s="94" t="s">
        <v>69</v>
      </c>
      <c r="D127" s="51">
        <v>0.0661111111111111</v>
      </c>
      <c r="E127" s="48">
        <f t="shared" si="9"/>
        <v>33.543417366946784</v>
      </c>
      <c r="F127" s="21">
        <f t="shared" si="10"/>
        <v>53.543417366946784</v>
      </c>
      <c r="G127" s="20">
        <f t="shared" si="11"/>
        <v>0.043935185185185174</v>
      </c>
    </row>
  </sheetData>
  <mergeCells count="7">
    <mergeCell ref="A7:B7"/>
    <mergeCell ref="A1:G1"/>
    <mergeCell ref="A6:B6"/>
    <mergeCell ref="C6:E6"/>
    <mergeCell ref="A3:B3"/>
    <mergeCell ref="A4:B4"/>
    <mergeCell ref="A5:B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&amp;L&amp;"Arial CE,Tučné"&amp;8http://zrliga.zrnet.cz&amp;C&amp;"Arial CE,Tučné"&amp;8 5. ročník ŽĎÁRSKÉ LIGY MISTRŮ&amp;R&amp;"Arial CE,Tučné"&amp;8&amp;D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45"/>
  <sheetViews>
    <sheetView workbookViewId="0" topLeftCell="A1">
      <selection activeCell="A1" sqref="A1:G1"/>
    </sheetView>
  </sheetViews>
  <sheetFormatPr defaultColWidth="9.00390625" defaultRowHeight="12.75"/>
  <cols>
    <col min="1" max="1" width="3.625" style="0" bestFit="1" customWidth="1"/>
    <col min="2" max="2" width="15.25390625" style="0" bestFit="1" customWidth="1"/>
    <col min="3" max="3" width="12.25390625" style="0" bestFit="1" customWidth="1"/>
    <col min="5" max="5" width="7.375" style="0" bestFit="1" customWidth="1"/>
    <col min="6" max="6" width="9.75390625" style="0" bestFit="1" customWidth="1"/>
    <col min="7" max="7" width="7.75390625" style="0" customWidth="1"/>
  </cols>
  <sheetData>
    <row r="1" spans="1:7" ht="27">
      <c r="A1" s="331" t="s">
        <v>324</v>
      </c>
      <c r="B1" s="331"/>
      <c r="C1" s="331"/>
      <c r="D1" s="331"/>
      <c r="E1" s="331"/>
      <c r="F1" s="331"/>
      <c r="G1" s="331"/>
    </row>
    <row r="2" spans="1:7" ht="12.75">
      <c r="A2" s="328" t="s">
        <v>0</v>
      </c>
      <c r="B2" s="328"/>
      <c r="C2" s="23" t="s">
        <v>94</v>
      </c>
      <c r="D2" s="23"/>
      <c r="E2" s="3"/>
      <c r="F2" s="3" t="s">
        <v>31</v>
      </c>
      <c r="G2" s="65"/>
    </row>
    <row r="3" spans="1:7" ht="12.75">
      <c r="A3" s="328" t="s">
        <v>1</v>
      </c>
      <c r="B3" s="328"/>
      <c r="C3" s="29">
        <v>38480</v>
      </c>
      <c r="D3" s="23"/>
      <c r="E3" s="65"/>
      <c r="F3" s="3">
        <v>5</v>
      </c>
      <c r="G3" s="65"/>
    </row>
    <row r="4" spans="1:7" ht="12.75">
      <c r="A4" s="328" t="s">
        <v>2</v>
      </c>
      <c r="B4" s="328"/>
      <c r="C4" s="10" t="s">
        <v>162</v>
      </c>
      <c r="D4" s="30"/>
      <c r="E4" s="65"/>
      <c r="F4" s="65"/>
      <c r="G4" s="65"/>
    </row>
    <row r="5" spans="1:7" ht="12.75">
      <c r="A5" s="328" t="s">
        <v>3</v>
      </c>
      <c r="B5" s="328"/>
      <c r="C5" s="8">
        <f>COUNTA(B7:B120)</f>
        <v>97</v>
      </c>
      <c r="D5" s="30"/>
      <c r="E5" s="65"/>
      <c r="F5" s="65"/>
      <c r="G5" s="65"/>
    </row>
    <row r="6" spans="1:7" ht="13.5" thickBot="1">
      <c r="A6" s="4" t="s">
        <v>4</v>
      </c>
      <c r="B6" s="4" t="s">
        <v>6</v>
      </c>
      <c r="C6" s="4" t="s">
        <v>5</v>
      </c>
      <c r="D6" s="4" t="s">
        <v>71</v>
      </c>
      <c r="E6" s="11" t="s">
        <v>11</v>
      </c>
      <c r="F6" s="11" t="s">
        <v>70</v>
      </c>
      <c r="G6" s="11" t="s">
        <v>93</v>
      </c>
    </row>
    <row r="7" spans="1:7" ht="12.75">
      <c r="A7" s="31">
        <v>1</v>
      </c>
      <c r="B7" s="178" t="s">
        <v>157</v>
      </c>
      <c r="C7" s="178" t="s">
        <v>48</v>
      </c>
      <c r="D7" s="61">
        <v>0.001954861111111111</v>
      </c>
      <c r="E7" s="50">
        <f aca="true" t="shared" si="0" ref="E7:E38">(D$7/D7)*100</f>
        <v>100</v>
      </c>
      <c r="F7" s="42">
        <f>E7+F$3</f>
        <v>105</v>
      </c>
      <c r="G7" s="183"/>
    </row>
    <row r="8" spans="1:7" ht="12.75">
      <c r="A8" s="31">
        <v>2</v>
      </c>
      <c r="B8" s="97" t="s">
        <v>452</v>
      </c>
      <c r="C8" s="97" t="s">
        <v>241</v>
      </c>
      <c r="D8" s="62">
        <v>0.0019747685185185185</v>
      </c>
      <c r="E8" s="48">
        <f t="shared" si="0"/>
        <v>98.99191185089674</v>
      </c>
      <c r="F8" s="42">
        <f>E8+F$3</f>
        <v>103.99191185089674</v>
      </c>
      <c r="G8" s="181">
        <f>D8-D$7</f>
        <v>1.9907407407407287E-05</v>
      </c>
    </row>
    <row r="9" spans="1:7" ht="12.75">
      <c r="A9" s="31">
        <v>3</v>
      </c>
      <c r="B9" s="97" t="s">
        <v>159</v>
      </c>
      <c r="C9" s="97" t="s">
        <v>37</v>
      </c>
      <c r="D9" s="62">
        <v>0.0019804398148148146</v>
      </c>
      <c r="E9" s="48">
        <f t="shared" si="0"/>
        <v>98.70843317164399</v>
      </c>
      <c r="F9" s="42">
        <f aca="true" t="shared" si="1" ref="F9:F72">E9+F$3</f>
        <v>103.70843317164399</v>
      </c>
      <c r="G9" s="181">
        <f aca="true" t="shared" si="2" ref="G9:G72">D9-D$7</f>
        <v>2.557870370370344E-05</v>
      </c>
    </row>
    <row r="10" spans="1:7" ht="12.75">
      <c r="A10" s="31">
        <v>4</v>
      </c>
      <c r="B10" s="93" t="s">
        <v>316</v>
      </c>
      <c r="C10" s="93" t="s">
        <v>13</v>
      </c>
      <c r="D10" s="62">
        <v>0.00198599537037037</v>
      </c>
      <c r="E10" s="48">
        <f t="shared" si="0"/>
        <v>98.43230957515007</v>
      </c>
      <c r="F10" s="42">
        <f t="shared" si="1"/>
        <v>103.43230957515007</v>
      </c>
      <c r="G10" s="181">
        <f t="shared" si="2"/>
        <v>3.113425925925896E-05</v>
      </c>
    </row>
    <row r="11" spans="1:7" ht="12.75">
      <c r="A11" s="31">
        <v>5</v>
      </c>
      <c r="B11" s="93" t="s">
        <v>317</v>
      </c>
      <c r="C11" s="93" t="s">
        <v>292</v>
      </c>
      <c r="D11" s="62">
        <v>0.001987384259259259</v>
      </c>
      <c r="E11" s="48">
        <f t="shared" si="0"/>
        <v>98.36351988818357</v>
      </c>
      <c r="F11" s="42">
        <f t="shared" si="1"/>
        <v>103.36351988818357</v>
      </c>
      <c r="G11" s="181">
        <f t="shared" si="2"/>
        <v>3.252314814814784E-05</v>
      </c>
    </row>
    <row r="12" spans="1:7" ht="12.75">
      <c r="A12" s="31">
        <v>6</v>
      </c>
      <c r="B12" s="93" t="s">
        <v>164</v>
      </c>
      <c r="C12" s="93" t="s">
        <v>36</v>
      </c>
      <c r="D12" s="62">
        <v>0.0021421296296296297</v>
      </c>
      <c r="E12" s="48">
        <f t="shared" si="0"/>
        <v>91.25783444996758</v>
      </c>
      <c r="F12" s="42">
        <f t="shared" si="1"/>
        <v>96.25783444996758</v>
      </c>
      <c r="G12" s="181">
        <f t="shared" si="2"/>
        <v>0.00018726851851851847</v>
      </c>
    </row>
    <row r="13" spans="1:7" ht="12.75">
      <c r="A13" s="31">
        <v>7</v>
      </c>
      <c r="B13" s="93" t="s">
        <v>90</v>
      </c>
      <c r="C13" s="93" t="s">
        <v>13</v>
      </c>
      <c r="D13" s="62">
        <v>0.0021658564814814817</v>
      </c>
      <c r="E13" s="48">
        <f t="shared" si="0"/>
        <v>90.25810933575589</v>
      </c>
      <c r="F13" s="42">
        <f t="shared" si="1"/>
        <v>95.25810933575589</v>
      </c>
      <c r="G13" s="181">
        <f t="shared" si="2"/>
        <v>0.0002109953703703705</v>
      </c>
    </row>
    <row r="14" spans="1:7" ht="12.75">
      <c r="A14" s="31">
        <v>8</v>
      </c>
      <c r="B14" s="93" t="s">
        <v>178</v>
      </c>
      <c r="C14" s="93" t="s">
        <v>38</v>
      </c>
      <c r="D14" s="62">
        <v>0.002187615740740741</v>
      </c>
      <c r="E14" s="48">
        <f t="shared" si="0"/>
        <v>89.3603513041638</v>
      </c>
      <c r="F14" s="42">
        <f t="shared" si="1"/>
        <v>94.3603513041638</v>
      </c>
      <c r="G14" s="181">
        <f t="shared" si="2"/>
        <v>0.00023275462962962963</v>
      </c>
    </row>
    <row r="15" spans="1:7" ht="12.75">
      <c r="A15" s="31">
        <v>9</v>
      </c>
      <c r="B15" s="93" t="s">
        <v>176</v>
      </c>
      <c r="C15" s="93" t="s">
        <v>28</v>
      </c>
      <c r="D15" s="62">
        <v>0.002191666666666667</v>
      </c>
      <c r="E15" s="48">
        <f t="shared" si="0"/>
        <v>89.19518377693282</v>
      </c>
      <c r="F15" s="42">
        <f t="shared" si="1"/>
        <v>94.19518377693282</v>
      </c>
      <c r="G15" s="181">
        <f t="shared" si="2"/>
        <v>0.00023680555555555564</v>
      </c>
    </row>
    <row r="16" spans="1:7" ht="12.75">
      <c r="A16" s="31">
        <v>10</v>
      </c>
      <c r="B16" s="97" t="s">
        <v>449</v>
      </c>
      <c r="C16" s="97" t="s">
        <v>85</v>
      </c>
      <c r="D16" s="62">
        <v>0.002209027777777778</v>
      </c>
      <c r="E16" s="48">
        <f t="shared" si="0"/>
        <v>88.4941842187991</v>
      </c>
      <c r="F16" s="42">
        <f t="shared" si="1"/>
        <v>93.4941842187991</v>
      </c>
      <c r="G16" s="181">
        <f t="shared" si="2"/>
        <v>0.00025416666666666686</v>
      </c>
    </row>
    <row r="17" spans="1:7" ht="12.75">
      <c r="A17" s="31">
        <v>11</v>
      </c>
      <c r="B17" s="93" t="s">
        <v>90</v>
      </c>
      <c r="C17" s="93" t="s">
        <v>91</v>
      </c>
      <c r="D17" s="62">
        <v>0.0022509259259259258</v>
      </c>
      <c r="E17" s="48">
        <f t="shared" si="0"/>
        <v>86.8469765528589</v>
      </c>
      <c r="F17" s="42">
        <f t="shared" si="1"/>
        <v>91.8469765528589</v>
      </c>
      <c r="G17" s="181">
        <f t="shared" si="2"/>
        <v>0.00029606481481481454</v>
      </c>
    </row>
    <row r="18" spans="1:7" ht="13.5" thickBot="1">
      <c r="A18" s="32">
        <v>12</v>
      </c>
      <c r="B18" s="157" t="s">
        <v>34</v>
      </c>
      <c r="C18" s="157" t="s">
        <v>13</v>
      </c>
      <c r="D18" s="114">
        <v>0.0022952546296296293</v>
      </c>
      <c r="E18" s="49">
        <f t="shared" si="0"/>
        <v>85.16968382834958</v>
      </c>
      <c r="F18" s="33">
        <f t="shared" si="1"/>
        <v>90.16968382834958</v>
      </c>
      <c r="G18" s="182">
        <f t="shared" si="2"/>
        <v>0.0003403935185185181</v>
      </c>
    </row>
    <row r="19" spans="1:7" ht="12.75">
      <c r="A19" s="31">
        <v>13</v>
      </c>
      <c r="B19" s="164" t="s">
        <v>108</v>
      </c>
      <c r="C19" s="164" t="s">
        <v>78</v>
      </c>
      <c r="D19" s="113">
        <v>0.002325925925925926</v>
      </c>
      <c r="E19" s="50">
        <f t="shared" si="0"/>
        <v>84.04657643312102</v>
      </c>
      <c r="F19" s="42">
        <f t="shared" si="1"/>
        <v>89.04657643312102</v>
      </c>
      <c r="G19" s="183">
        <f t="shared" si="2"/>
        <v>0.00037106481481481495</v>
      </c>
    </row>
    <row r="20" spans="1:7" ht="12.75">
      <c r="A20" s="31">
        <v>14</v>
      </c>
      <c r="B20" s="92" t="s">
        <v>165</v>
      </c>
      <c r="C20" s="92" t="s">
        <v>63</v>
      </c>
      <c r="D20" s="62">
        <v>0.0023263888888888887</v>
      </c>
      <c r="E20" s="48">
        <f t="shared" si="0"/>
        <v>84.02985074626866</v>
      </c>
      <c r="F20" s="42">
        <f t="shared" si="1"/>
        <v>89.02985074626866</v>
      </c>
      <c r="G20" s="181">
        <f t="shared" si="2"/>
        <v>0.0003715277777777775</v>
      </c>
    </row>
    <row r="21" spans="1:7" ht="12.75">
      <c r="A21" s="31">
        <v>15</v>
      </c>
      <c r="B21" s="92" t="s">
        <v>311</v>
      </c>
      <c r="C21" s="92" t="s">
        <v>151</v>
      </c>
      <c r="D21" s="62">
        <v>0.002326851851851852</v>
      </c>
      <c r="E21" s="48">
        <f t="shared" si="0"/>
        <v>84.01313171508157</v>
      </c>
      <c r="F21" s="42">
        <f t="shared" si="1"/>
        <v>89.01313171508157</v>
      </c>
      <c r="G21" s="181">
        <f t="shared" si="2"/>
        <v>0.0003719907407407409</v>
      </c>
    </row>
    <row r="22" spans="1:7" ht="12.75">
      <c r="A22" s="31">
        <v>16</v>
      </c>
      <c r="B22" s="92" t="s">
        <v>125</v>
      </c>
      <c r="C22" s="92" t="s">
        <v>43</v>
      </c>
      <c r="D22" s="62">
        <v>0.00233287037037037</v>
      </c>
      <c r="E22" s="48">
        <f t="shared" si="0"/>
        <v>83.79638817225641</v>
      </c>
      <c r="F22" s="42">
        <f t="shared" si="1"/>
        <v>88.79638817225641</v>
      </c>
      <c r="G22" s="181">
        <f t="shared" si="2"/>
        <v>0.0003780092592592589</v>
      </c>
    </row>
    <row r="23" spans="1:7" ht="12.75">
      <c r="A23" s="31">
        <v>17</v>
      </c>
      <c r="B23" s="92" t="s">
        <v>147</v>
      </c>
      <c r="C23" s="92" t="s">
        <v>84</v>
      </c>
      <c r="D23" s="62">
        <v>0.0023355324074074073</v>
      </c>
      <c r="E23" s="48">
        <f t="shared" si="0"/>
        <v>83.70087714951188</v>
      </c>
      <c r="F23" s="42">
        <f t="shared" si="1"/>
        <v>88.70087714951188</v>
      </c>
      <c r="G23" s="181">
        <f t="shared" si="2"/>
        <v>0.00038067129629629605</v>
      </c>
    </row>
    <row r="24" spans="1:7" ht="12.75">
      <c r="A24" s="31">
        <v>18</v>
      </c>
      <c r="B24" s="94" t="s">
        <v>465</v>
      </c>
      <c r="C24" s="94" t="s">
        <v>85</v>
      </c>
      <c r="D24" s="62">
        <v>0.002339351851851852</v>
      </c>
      <c r="E24" s="48">
        <f t="shared" si="0"/>
        <v>83.56421927567781</v>
      </c>
      <c r="F24" s="42">
        <f t="shared" si="1"/>
        <v>88.56421927567781</v>
      </c>
      <c r="G24" s="181">
        <f t="shared" si="2"/>
        <v>0.0003844907407407408</v>
      </c>
    </row>
    <row r="25" spans="1:7" ht="12.75">
      <c r="A25" s="31">
        <v>19</v>
      </c>
      <c r="B25" s="92" t="s">
        <v>134</v>
      </c>
      <c r="C25" s="92" t="s">
        <v>76</v>
      </c>
      <c r="D25" s="62">
        <v>0.0023423611111111115</v>
      </c>
      <c r="E25" s="48">
        <f t="shared" si="0"/>
        <v>83.45686332641564</v>
      </c>
      <c r="F25" s="42">
        <f t="shared" si="1"/>
        <v>88.45686332641564</v>
      </c>
      <c r="G25" s="181">
        <f t="shared" si="2"/>
        <v>0.00038750000000000026</v>
      </c>
    </row>
    <row r="26" spans="1:7" ht="12.75">
      <c r="A26" s="31">
        <v>20</v>
      </c>
      <c r="B26" s="92" t="s">
        <v>175</v>
      </c>
      <c r="C26" s="92" t="s">
        <v>246</v>
      </c>
      <c r="D26" s="62">
        <v>0.002431712962962963</v>
      </c>
      <c r="E26" s="48">
        <f t="shared" si="0"/>
        <v>80.39029033793432</v>
      </c>
      <c r="F26" s="42">
        <f t="shared" si="1"/>
        <v>85.39029033793432</v>
      </c>
      <c r="G26" s="181">
        <f t="shared" si="2"/>
        <v>0.000476851851851852</v>
      </c>
    </row>
    <row r="27" spans="1:7" ht="12.75">
      <c r="A27" s="31">
        <v>21</v>
      </c>
      <c r="B27" s="92" t="s">
        <v>156</v>
      </c>
      <c r="C27" s="92" t="s">
        <v>20</v>
      </c>
      <c r="D27" s="62">
        <v>0.0024383101851851853</v>
      </c>
      <c r="E27" s="48">
        <f t="shared" si="0"/>
        <v>80.17278207623298</v>
      </c>
      <c r="F27" s="42">
        <f t="shared" si="1"/>
        <v>85.17278207623298</v>
      </c>
      <c r="G27" s="181">
        <f t="shared" si="2"/>
        <v>0.0004834490740740741</v>
      </c>
    </row>
    <row r="28" spans="1:7" ht="12.75">
      <c r="A28" s="31">
        <v>22</v>
      </c>
      <c r="B28" s="92" t="s">
        <v>467</v>
      </c>
      <c r="C28" s="92" t="s">
        <v>13</v>
      </c>
      <c r="D28" s="62">
        <v>0.0024497685185185187</v>
      </c>
      <c r="E28" s="48">
        <f t="shared" si="0"/>
        <v>79.79778890673722</v>
      </c>
      <c r="F28" s="42">
        <f t="shared" si="1"/>
        <v>84.79778890673722</v>
      </c>
      <c r="G28" s="181">
        <f t="shared" si="2"/>
        <v>0.0004949074074074074</v>
      </c>
    </row>
    <row r="29" spans="1:7" ht="12.75">
      <c r="A29" s="31">
        <v>23</v>
      </c>
      <c r="B29" s="94" t="s">
        <v>453</v>
      </c>
      <c r="C29" s="94" t="s">
        <v>85</v>
      </c>
      <c r="D29" s="62">
        <v>0.0024734953703703703</v>
      </c>
      <c r="E29" s="48">
        <f t="shared" si="0"/>
        <v>79.03233353610032</v>
      </c>
      <c r="F29" s="42">
        <f t="shared" si="1"/>
        <v>84.03233353610032</v>
      </c>
      <c r="G29" s="181">
        <f t="shared" si="2"/>
        <v>0.000518634259259259</v>
      </c>
    </row>
    <row r="30" spans="1:7" ht="12.75">
      <c r="A30" s="31">
        <v>24</v>
      </c>
      <c r="B30" s="94" t="s">
        <v>179</v>
      </c>
      <c r="C30" s="94" t="s">
        <v>120</v>
      </c>
      <c r="D30" s="62">
        <v>0.0025008101851851853</v>
      </c>
      <c r="E30" s="48">
        <f t="shared" si="0"/>
        <v>78.16911186189661</v>
      </c>
      <c r="F30" s="42">
        <f t="shared" si="1"/>
        <v>83.16911186189661</v>
      </c>
      <c r="G30" s="181">
        <f t="shared" si="2"/>
        <v>0.0005459490740740741</v>
      </c>
    </row>
    <row r="31" spans="1:7" ht="12.75">
      <c r="A31" s="31">
        <v>25</v>
      </c>
      <c r="B31" s="92" t="s">
        <v>467</v>
      </c>
      <c r="C31" s="92" t="s">
        <v>48</v>
      </c>
      <c r="D31" s="62">
        <v>0.0025041666666666667</v>
      </c>
      <c r="E31" s="48">
        <f t="shared" si="0"/>
        <v>78.06433721575154</v>
      </c>
      <c r="F31" s="42">
        <f t="shared" si="1"/>
        <v>83.06433721575154</v>
      </c>
      <c r="G31" s="181">
        <f t="shared" si="2"/>
        <v>0.0005493055555555555</v>
      </c>
    </row>
    <row r="32" spans="1:7" ht="12.75">
      <c r="A32" s="31">
        <v>26</v>
      </c>
      <c r="B32" s="92" t="s">
        <v>171</v>
      </c>
      <c r="C32" s="92" t="s">
        <v>10</v>
      </c>
      <c r="D32" s="62">
        <v>0.002515162037037037</v>
      </c>
      <c r="E32" s="48">
        <f t="shared" si="0"/>
        <v>77.72306842759193</v>
      </c>
      <c r="F32" s="42">
        <f t="shared" si="1"/>
        <v>82.72306842759193</v>
      </c>
      <c r="G32" s="181">
        <f t="shared" si="2"/>
        <v>0.0005603009259259259</v>
      </c>
    </row>
    <row r="33" spans="1:7" ht="12.75">
      <c r="A33" s="31">
        <v>27</v>
      </c>
      <c r="B33" s="92" t="s">
        <v>257</v>
      </c>
      <c r="C33" s="92" t="s">
        <v>28</v>
      </c>
      <c r="D33" s="62">
        <v>0.002519675925925926</v>
      </c>
      <c r="E33" s="48">
        <f t="shared" si="0"/>
        <v>77.58383096003675</v>
      </c>
      <c r="F33" s="42">
        <f t="shared" si="1"/>
        <v>82.58383096003675</v>
      </c>
      <c r="G33" s="181">
        <f t="shared" si="2"/>
        <v>0.0005648148148148149</v>
      </c>
    </row>
    <row r="34" spans="1:7" ht="12.75">
      <c r="A34" s="31">
        <v>28</v>
      </c>
      <c r="B34" s="92" t="s">
        <v>40</v>
      </c>
      <c r="C34" s="92" t="s">
        <v>225</v>
      </c>
      <c r="D34" s="62">
        <v>0.0025232638888888887</v>
      </c>
      <c r="E34" s="48">
        <f t="shared" si="0"/>
        <v>77.47351038943168</v>
      </c>
      <c r="F34" s="42">
        <f t="shared" si="1"/>
        <v>82.47351038943168</v>
      </c>
      <c r="G34" s="181">
        <f t="shared" si="2"/>
        <v>0.0005684027777777775</v>
      </c>
    </row>
    <row r="35" spans="1:7" ht="12.75">
      <c r="A35" s="31">
        <v>29</v>
      </c>
      <c r="B35" s="92" t="s">
        <v>131</v>
      </c>
      <c r="C35" s="92" t="s">
        <v>18</v>
      </c>
      <c r="D35" s="62">
        <v>0.0025480324074074073</v>
      </c>
      <c r="E35" s="48">
        <f t="shared" si="0"/>
        <v>76.72041789688849</v>
      </c>
      <c r="F35" s="42">
        <f t="shared" si="1"/>
        <v>81.72041789688849</v>
      </c>
      <c r="G35" s="181">
        <f t="shared" si="2"/>
        <v>0.0005931712962962961</v>
      </c>
    </row>
    <row r="36" spans="1:7" ht="12.75">
      <c r="A36" s="31">
        <v>30</v>
      </c>
      <c r="B36" s="94" t="s">
        <v>313</v>
      </c>
      <c r="C36" s="94" t="s">
        <v>154</v>
      </c>
      <c r="D36" s="62">
        <v>0.0025493055555555555</v>
      </c>
      <c r="E36" s="48">
        <f t="shared" si="0"/>
        <v>76.6821029692182</v>
      </c>
      <c r="F36" s="42">
        <f t="shared" si="1"/>
        <v>81.6821029692182</v>
      </c>
      <c r="G36" s="181">
        <f t="shared" si="2"/>
        <v>0.0005944444444444443</v>
      </c>
    </row>
    <row r="37" spans="1:7" ht="12.75">
      <c r="A37" s="31">
        <v>31</v>
      </c>
      <c r="B37" s="92" t="s">
        <v>310</v>
      </c>
      <c r="C37" s="92" t="s">
        <v>158</v>
      </c>
      <c r="D37" s="62">
        <v>0.00255775462962963</v>
      </c>
      <c r="E37" s="48">
        <f t="shared" si="0"/>
        <v>76.42879768315308</v>
      </c>
      <c r="F37" s="42">
        <f t="shared" si="1"/>
        <v>81.42879768315308</v>
      </c>
      <c r="G37" s="181">
        <f t="shared" si="2"/>
        <v>0.0006028935185185187</v>
      </c>
    </row>
    <row r="38" spans="1:7" ht="12.75">
      <c r="A38" s="31">
        <v>32</v>
      </c>
      <c r="B38" s="92" t="s">
        <v>152</v>
      </c>
      <c r="C38" s="92" t="s">
        <v>63</v>
      </c>
      <c r="D38" s="62">
        <v>0.0025599537037037036</v>
      </c>
      <c r="E38" s="48">
        <f t="shared" si="0"/>
        <v>76.36314314133286</v>
      </c>
      <c r="F38" s="42">
        <f t="shared" si="1"/>
        <v>81.36314314133286</v>
      </c>
      <c r="G38" s="181">
        <f t="shared" si="2"/>
        <v>0.0006050925925925924</v>
      </c>
    </row>
    <row r="39" spans="1:7" ht="12.75">
      <c r="A39" s="31">
        <v>33</v>
      </c>
      <c r="B39" s="92" t="s">
        <v>134</v>
      </c>
      <c r="C39" s="92" t="s">
        <v>20</v>
      </c>
      <c r="D39" s="62">
        <v>0.002613888888888889</v>
      </c>
      <c r="E39" s="48">
        <f aca="true" t="shared" si="3" ref="E39:E70">(D$7/D39)*100</f>
        <v>74.7874601487779</v>
      </c>
      <c r="F39" s="42">
        <f t="shared" si="1"/>
        <v>79.7874601487779</v>
      </c>
      <c r="G39" s="181">
        <f t="shared" si="2"/>
        <v>0.0006590277777777779</v>
      </c>
    </row>
    <row r="40" spans="1:7" ht="12.75">
      <c r="A40" s="31">
        <v>34</v>
      </c>
      <c r="B40" s="92" t="s">
        <v>174</v>
      </c>
      <c r="C40" s="92" t="s">
        <v>8</v>
      </c>
      <c r="D40" s="62">
        <v>0.0026324074074074075</v>
      </c>
      <c r="E40" s="48">
        <f t="shared" si="3"/>
        <v>74.2613436510728</v>
      </c>
      <c r="F40" s="42">
        <f t="shared" si="1"/>
        <v>79.2613436510728</v>
      </c>
      <c r="G40" s="181">
        <f t="shared" si="2"/>
        <v>0.0006775462962962963</v>
      </c>
    </row>
    <row r="41" spans="1:7" ht="12.75">
      <c r="A41" s="31">
        <v>35</v>
      </c>
      <c r="B41" s="92" t="s">
        <v>388</v>
      </c>
      <c r="C41" s="92" t="s">
        <v>106</v>
      </c>
      <c r="D41" s="62">
        <v>0.002637731481481482</v>
      </c>
      <c r="E41" s="48">
        <f t="shared" si="3"/>
        <v>74.11145239139974</v>
      </c>
      <c r="F41" s="42">
        <f t="shared" si="1"/>
        <v>79.11145239139974</v>
      </c>
      <c r="G41" s="181">
        <f t="shared" si="2"/>
        <v>0.0006828703703703706</v>
      </c>
    </row>
    <row r="42" spans="1:7" ht="12.75">
      <c r="A42" s="31">
        <v>36</v>
      </c>
      <c r="B42" s="92" t="s">
        <v>375</v>
      </c>
      <c r="C42" s="92" t="s">
        <v>15</v>
      </c>
      <c r="D42" s="62">
        <v>0.002638310185185185</v>
      </c>
      <c r="E42" s="48">
        <f t="shared" si="3"/>
        <v>74.09519631498137</v>
      </c>
      <c r="F42" s="42">
        <f t="shared" si="1"/>
        <v>79.09519631498137</v>
      </c>
      <c r="G42" s="181">
        <f t="shared" si="2"/>
        <v>0.0006834490740740737</v>
      </c>
    </row>
    <row r="43" spans="1:7" ht="12.75">
      <c r="A43" s="31">
        <v>37</v>
      </c>
      <c r="B43" s="92" t="s">
        <v>169</v>
      </c>
      <c r="C43" s="92" t="s">
        <v>35</v>
      </c>
      <c r="D43" s="62">
        <v>0.002656134259259259</v>
      </c>
      <c r="E43" s="48">
        <f t="shared" si="3"/>
        <v>73.59797812540853</v>
      </c>
      <c r="F43" s="42">
        <f t="shared" si="1"/>
        <v>78.59797812540853</v>
      </c>
      <c r="G43" s="181">
        <f t="shared" si="2"/>
        <v>0.0007012731481481479</v>
      </c>
    </row>
    <row r="44" spans="1:7" ht="12.75">
      <c r="A44" s="31">
        <v>38</v>
      </c>
      <c r="B44" s="92" t="s">
        <v>98</v>
      </c>
      <c r="C44" s="92" t="s">
        <v>44</v>
      </c>
      <c r="D44" s="62">
        <v>0.002667476851851852</v>
      </c>
      <c r="E44" s="48">
        <f t="shared" si="3"/>
        <v>73.28502625070509</v>
      </c>
      <c r="F44" s="42">
        <f t="shared" si="1"/>
        <v>78.28502625070509</v>
      </c>
      <c r="G44" s="181">
        <f t="shared" si="2"/>
        <v>0.0007126157407407407</v>
      </c>
    </row>
    <row r="45" spans="1:7" ht="12.75">
      <c r="A45" s="31">
        <v>39</v>
      </c>
      <c r="B45" s="92" t="s">
        <v>79</v>
      </c>
      <c r="C45" s="92" t="s">
        <v>80</v>
      </c>
      <c r="D45" s="62">
        <v>0.00268287037037037</v>
      </c>
      <c r="E45" s="48">
        <f t="shared" si="3"/>
        <v>72.86453839516825</v>
      </c>
      <c r="F45" s="42">
        <f t="shared" si="1"/>
        <v>77.86453839516825</v>
      </c>
      <c r="G45" s="181">
        <f t="shared" si="2"/>
        <v>0.000728009259259259</v>
      </c>
    </row>
    <row r="46" spans="1:7" ht="12.75">
      <c r="A46" s="31">
        <v>40</v>
      </c>
      <c r="B46" s="92" t="s">
        <v>248</v>
      </c>
      <c r="C46" s="92" t="s">
        <v>15</v>
      </c>
      <c r="D46" s="62">
        <v>0.002727430555555556</v>
      </c>
      <c r="E46" s="48">
        <f t="shared" si="3"/>
        <v>71.67409293443666</v>
      </c>
      <c r="F46" s="42">
        <f t="shared" si="1"/>
        <v>76.67409293443666</v>
      </c>
      <c r="G46" s="181">
        <f t="shared" si="2"/>
        <v>0.0007725694444444446</v>
      </c>
    </row>
    <row r="47" spans="1:7" ht="12.75">
      <c r="A47" s="31">
        <v>41</v>
      </c>
      <c r="B47" s="92" t="s">
        <v>466</v>
      </c>
      <c r="C47" s="92" t="s">
        <v>38</v>
      </c>
      <c r="D47" s="62">
        <v>0.0027285879629629626</v>
      </c>
      <c r="E47" s="48">
        <f t="shared" si="3"/>
        <v>71.643690349947</v>
      </c>
      <c r="F47" s="42">
        <f t="shared" si="1"/>
        <v>76.643690349947</v>
      </c>
      <c r="G47" s="181">
        <f t="shared" si="2"/>
        <v>0.0007737268518518514</v>
      </c>
    </row>
    <row r="48" spans="1:7" ht="12.75">
      <c r="A48" s="31">
        <v>42</v>
      </c>
      <c r="B48" s="92" t="s">
        <v>288</v>
      </c>
      <c r="C48" s="92" t="s">
        <v>445</v>
      </c>
      <c r="D48" s="62">
        <v>0.002743287037037037</v>
      </c>
      <c r="E48" s="48">
        <f t="shared" si="3"/>
        <v>71.25980929879336</v>
      </c>
      <c r="F48" s="42">
        <f t="shared" si="1"/>
        <v>76.25980929879336</v>
      </c>
      <c r="G48" s="181">
        <f t="shared" si="2"/>
        <v>0.0007884259259259259</v>
      </c>
    </row>
    <row r="49" spans="1:7" ht="12.75">
      <c r="A49" s="31">
        <v>43</v>
      </c>
      <c r="B49" s="92" t="s">
        <v>286</v>
      </c>
      <c r="C49" s="92" t="s">
        <v>287</v>
      </c>
      <c r="D49" s="62">
        <v>0.0027483796296296297</v>
      </c>
      <c r="E49" s="48">
        <f t="shared" si="3"/>
        <v>71.12776888739157</v>
      </c>
      <c r="F49" s="42">
        <f t="shared" si="1"/>
        <v>76.12776888739157</v>
      </c>
      <c r="G49" s="181">
        <f t="shared" si="2"/>
        <v>0.0007935185185185185</v>
      </c>
    </row>
    <row r="50" spans="1:7" ht="12.75">
      <c r="A50" s="31">
        <v>44</v>
      </c>
      <c r="B50" s="92" t="s">
        <v>27</v>
      </c>
      <c r="C50" s="92" t="s">
        <v>15</v>
      </c>
      <c r="D50" s="62">
        <v>0.002784259259259259</v>
      </c>
      <c r="E50" s="48">
        <f t="shared" si="3"/>
        <v>70.2111739275025</v>
      </c>
      <c r="F50" s="42">
        <f t="shared" si="1"/>
        <v>75.2111739275025</v>
      </c>
      <c r="G50" s="181">
        <f t="shared" si="2"/>
        <v>0.0008293981481481477</v>
      </c>
    </row>
    <row r="51" spans="1:7" ht="12.75">
      <c r="A51" s="31">
        <v>45</v>
      </c>
      <c r="B51" s="92" t="s">
        <v>22</v>
      </c>
      <c r="C51" s="92" t="s">
        <v>23</v>
      </c>
      <c r="D51" s="62">
        <v>0.002803125</v>
      </c>
      <c r="E51" s="48">
        <f t="shared" si="3"/>
        <v>69.73863495602626</v>
      </c>
      <c r="F51" s="42">
        <f t="shared" si="1"/>
        <v>74.73863495602626</v>
      </c>
      <c r="G51" s="181">
        <f t="shared" si="2"/>
        <v>0.0008482638888888889</v>
      </c>
    </row>
    <row r="52" spans="1:7" ht="12.75">
      <c r="A52" s="31">
        <v>46</v>
      </c>
      <c r="B52" s="94" t="s">
        <v>290</v>
      </c>
      <c r="C52" s="94" t="s">
        <v>291</v>
      </c>
      <c r="D52" s="62">
        <v>0.00282974537037037</v>
      </c>
      <c r="E52" s="48">
        <f t="shared" si="3"/>
        <v>69.08258006462434</v>
      </c>
      <c r="F52" s="42">
        <f t="shared" si="1"/>
        <v>74.08258006462434</v>
      </c>
      <c r="G52" s="181">
        <f t="shared" si="2"/>
        <v>0.0008748842592592588</v>
      </c>
    </row>
    <row r="53" spans="1:7" ht="12.75">
      <c r="A53" s="31">
        <v>47</v>
      </c>
      <c r="B53" s="92" t="s">
        <v>89</v>
      </c>
      <c r="C53" s="92" t="s">
        <v>10</v>
      </c>
      <c r="D53" s="62">
        <v>0.0028365740740740743</v>
      </c>
      <c r="E53" s="48">
        <f t="shared" si="3"/>
        <v>68.91627223763669</v>
      </c>
      <c r="F53" s="42">
        <f t="shared" si="1"/>
        <v>73.91627223763669</v>
      </c>
      <c r="G53" s="181">
        <f t="shared" si="2"/>
        <v>0.000881712962962963</v>
      </c>
    </row>
    <row r="54" spans="1:7" ht="12.75">
      <c r="A54" s="31">
        <v>48</v>
      </c>
      <c r="B54" s="92" t="s">
        <v>235</v>
      </c>
      <c r="C54" s="92" t="s">
        <v>158</v>
      </c>
      <c r="D54" s="62">
        <v>0.0028885416666666673</v>
      </c>
      <c r="E54" s="48">
        <f t="shared" si="3"/>
        <v>67.67640341387184</v>
      </c>
      <c r="F54" s="42">
        <f t="shared" si="1"/>
        <v>72.67640341387184</v>
      </c>
      <c r="G54" s="181">
        <f t="shared" si="2"/>
        <v>0.0009336805555555561</v>
      </c>
    </row>
    <row r="55" spans="1:7" ht="12.75">
      <c r="A55" s="31">
        <v>49</v>
      </c>
      <c r="B55" s="92" t="s">
        <v>92</v>
      </c>
      <c r="C55" s="92" t="s">
        <v>275</v>
      </c>
      <c r="D55" s="62">
        <v>0.0029089120370370367</v>
      </c>
      <c r="E55" s="48">
        <f t="shared" si="3"/>
        <v>67.20248279154897</v>
      </c>
      <c r="F55" s="42">
        <f t="shared" si="1"/>
        <v>72.20248279154897</v>
      </c>
      <c r="G55" s="181">
        <f t="shared" si="2"/>
        <v>0.0009540509259259255</v>
      </c>
    </row>
    <row r="56" spans="1:7" ht="12.75">
      <c r="A56" s="31">
        <v>50</v>
      </c>
      <c r="B56" s="92" t="s">
        <v>183</v>
      </c>
      <c r="C56" s="92" t="s">
        <v>10</v>
      </c>
      <c r="D56" s="62">
        <v>0.0029125</v>
      </c>
      <c r="E56" s="48">
        <f t="shared" si="3"/>
        <v>67.11969480209824</v>
      </c>
      <c r="F56" s="42">
        <f t="shared" si="1"/>
        <v>72.11969480209824</v>
      </c>
      <c r="G56" s="181">
        <f t="shared" si="2"/>
        <v>0.000957638888888889</v>
      </c>
    </row>
    <row r="57" spans="1:7" ht="12.75">
      <c r="A57" s="31">
        <v>51</v>
      </c>
      <c r="B57" s="92" t="s">
        <v>72</v>
      </c>
      <c r="C57" s="92" t="s">
        <v>10</v>
      </c>
      <c r="D57" s="62">
        <v>0.002916319444444445</v>
      </c>
      <c r="E57" s="48">
        <f t="shared" si="3"/>
        <v>67.03178949874984</v>
      </c>
      <c r="F57" s="42">
        <f t="shared" si="1"/>
        <v>72.03178949874984</v>
      </c>
      <c r="G57" s="181">
        <f t="shared" si="2"/>
        <v>0.0009614583333333337</v>
      </c>
    </row>
    <row r="58" spans="1:7" ht="12.75">
      <c r="A58" s="31">
        <v>52</v>
      </c>
      <c r="B58" s="92" t="s">
        <v>288</v>
      </c>
      <c r="C58" s="92" t="s">
        <v>437</v>
      </c>
      <c r="D58" s="62">
        <v>0.0029212962962962964</v>
      </c>
      <c r="E58" s="48">
        <f t="shared" si="3"/>
        <v>66.9175911251981</v>
      </c>
      <c r="F58" s="42">
        <f t="shared" si="1"/>
        <v>71.9175911251981</v>
      </c>
      <c r="G58" s="181">
        <f t="shared" si="2"/>
        <v>0.0009664351851851852</v>
      </c>
    </row>
    <row r="59" spans="1:7" ht="12.75">
      <c r="A59" s="31">
        <v>53</v>
      </c>
      <c r="B59" s="92" t="s">
        <v>236</v>
      </c>
      <c r="C59" s="92" t="s">
        <v>10</v>
      </c>
      <c r="D59" s="62">
        <v>0.0029518518518518518</v>
      </c>
      <c r="E59" s="48">
        <f t="shared" si="3"/>
        <v>66.22490589711418</v>
      </c>
      <c r="F59" s="42">
        <f t="shared" si="1"/>
        <v>71.22490589711418</v>
      </c>
      <c r="G59" s="181">
        <f t="shared" si="2"/>
        <v>0.0009969907407407406</v>
      </c>
    </row>
    <row r="60" spans="1:7" ht="12.75">
      <c r="A60" s="31">
        <v>54</v>
      </c>
      <c r="B60" s="92" t="s">
        <v>79</v>
      </c>
      <c r="C60" s="92" t="s">
        <v>10</v>
      </c>
      <c r="D60" s="62">
        <v>0.0029679398148148143</v>
      </c>
      <c r="E60" s="48">
        <f t="shared" si="3"/>
        <v>65.86592832351911</v>
      </c>
      <c r="F60" s="42">
        <f t="shared" si="1"/>
        <v>70.86592832351911</v>
      </c>
      <c r="G60" s="181">
        <f t="shared" si="2"/>
        <v>0.001013078703703703</v>
      </c>
    </row>
    <row r="61" spans="1:7" ht="12.75">
      <c r="A61" s="31">
        <v>55</v>
      </c>
      <c r="B61" s="92" t="s">
        <v>174</v>
      </c>
      <c r="C61" s="92" t="s">
        <v>28</v>
      </c>
      <c r="D61" s="62">
        <v>0.002974189814814815</v>
      </c>
      <c r="E61" s="48">
        <f t="shared" si="3"/>
        <v>65.72751683075846</v>
      </c>
      <c r="F61" s="42">
        <f t="shared" si="1"/>
        <v>70.72751683075846</v>
      </c>
      <c r="G61" s="181">
        <f t="shared" si="2"/>
        <v>0.0010193287037037037</v>
      </c>
    </row>
    <row r="62" spans="1:7" ht="12.75">
      <c r="A62" s="31">
        <v>56</v>
      </c>
      <c r="B62" s="92" t="s">
        <v>375</v>
      </c>
      <c r="C62" s="92" t="s">
        <v>20</v>
      </c>
      <c r="D62" s="62">
        <v>0.0030460648148148144</v>
      </c>
      <c r="E62" s="48">
        <f t="shared" si="3"/>
        <v>64.17660916483017</v>
      </c>
      <c r="F62" s="42">
        <f t="shared" si="1"/>
        <v>69.17660916483017</v>
      </c>
      <c r="G62" s="181">
        <f t="shared" si="2"/>
        <v>0.0010912037037037032</v>
      </c>
    </row>
    <row r="63" spans="1:7" ht="12.75">
      <c r="A63" s="31">
        <v>57</v>
      </c>
      <c r="B63" s="94" t="s">
        <v>73</v>
      </c>
      <c r="C63" s="94" t="s">
        <v>74</v>
      </c>
      <c r="D63" s="62">
        <v>0.0030474537037037037</v>
      </c>
      <c r="E63" s="48">
        <f t="shared" si="3"/>
        <v>64.14736042537031</v>
      </c>
      <c r="F63" s="42">
        <f t="shared" si="1"/>
        <v>69.14736042537031</v>
      </c>
      <c r="G63" s="181">
        <f t="shared" si="2"/>
        <v>0.0010925925925925925</v>
      </c>
    </row>
    <row r="64" spans="1:7" ht="12.75">
      <c r="A64" s="31">
        <v>58</v>
      </c>
      <c r="B64" s="92" t="s">
        <v>40</v>
      </c>
      <c r="C64" s="92" t="s">
        <v>15</v>
      </c>
      <c r="D64" s="62">
        <v>0.003059606481481482</v>
      </c>
      <c r="E64" s="48">
        <f t="shared" si="3"/>
        <v>63.89256667297143</v>
      </c>
      <c r="F64" s="42">
        <f t="shared" si="1"/>
        <v>68.89256667297143</v>
      </c>
      <c r="G64" s="181">
        <f t="shared" si="2"/>
        <v>0.001104745370370371</v>
      </c>
    </row>
    <row r="65" spans="1:7" ht="12.75">
      <c r="A65" s="31">
        <v>59</v>
      </c>
      <c r="B65" s="92" t="s">
        <v>311</v>
      </c>
      <c r="C65" s="92" t="s">
        <v>252</v>
      </c>
      <c r="D65" s="62">
        <v>0.0031156250000000003</v>
      </c>
      <c r="E65" s="48">
        <f t="shared" si="3"/>
        <v>62.743786916304465</v>
      </c>
      <c r="F65" s="42">
        <f t="shared" si="1"/>
        <v>67.74378691630446</v>
      </c>
      <c r="G65" s="181">
        <f t="shared" si="2"/>
        <v>0.0011607638888888891</v>
      </c>
    </row>
    <row r="66" spans="1:7" ht="12.75">
      <c r="A66" s="31">
        <v>60</v>
      </c>
      <c r="B66" s="92" t="s">
        <v>161</v>
      </c>
      <c r="C66" s="92" t="s">
        <v>20</v>
      </c>
      <c r="D66" s="62">
        <v>0.0031527777777777782</v>
      </c>
      <c r="E66" s="48">
        <f t="shared" si="3"/>
        <v>62.00440528634361</v>
      </c>
      <c r="F66" s="42">
        <f t="shared" si="1"/>
        <v>67.00440528634361</v>
      </c>
      <c r="G66" s="181">
        <f t="shared" si="2"/>
        <v>0.001197916666666667</v>
      </c>
    </row>
    <row r="67" spans="1:7" ht="12.75">
      <c r="A67" s="31">
        <v>61</v>
      </c>
      <c r="B67" s="92" t="s">
        <v>9</v>
      </c>
      <c r="C67" s="92" t="s">
        <v>416</v>
      </c>
      <c r="D67" s="62">
        <v>0.003181712962962963</v>
      </c>
      <c r="E67" s="48">
        <f t="shared" si="3"/>
        <v>61.440523826846125</v>
      </c>
      <c r="F67" s="42">
        <f t="shared" si="1"/>
        <v>66.44052382684612</v>
      </c>
      <c r="G67" s="181">
        <f t="shared" si="2"/>
        <v>0.0012268518518518518</v>
      </c>
    </row>
    <row r="68" spans="1:7" ht="12.75">
      <c r="A68" s="31">
        <v>62</v>
      </c>
      <c r="B68" s="94" t="s">
        <v>276</v>
      </c>
      <c r="C68" s="94" t="s">
        <v>277</v>
      </c>
      <c r="D68" s="62">
        <v>0.003182523148148148</v>
      </c>
      <c r="E68" s="48">
        <f t="shared" si="3"/>
        <v>61.424882714477945</v>
      </c>
      <c r="F68" s="42">
        <f t="shared" si="1"/>
        <v>66.42488271447795</v>
      </c>
      <c r="G68" s="181">
        <f t="shared" si="2"/>
        <v>0.0012276620370370367</v>
      </c>
    </row>
    <row r="69" spans="1:7" ht="12.75">
      <c r="A69" s="31">
        <v>63</v>
      </c>
      <c r="B69" s="94" t="s">
        <v>148</v>
      </c>
      <c r="C69" s="94" t="s">
        <v>149</v>
      </c>
      <c r="D69" s="62">
        <v>0.003248842592592593</v>
      </c>
      <c r="E69" s="48">
        <f t="shared" si="3"/>
        <v>60.17100106875667</v>
      </c>
      <c r="F69" s="42">
        <f t="shared" si="1"/>
        <v>65.17100106875667</v>
      </c>
      <c r="G69" s="181">
        <f t="shared" si="2"/>
        <v>0.001293981481481482</v>
      </c>
    </row>
    <row r="70" spans="1:7" ht="12.75">
      <c r="A70" s="31">
        <v>64</v>
      </c>
      <c r="B70" s="92" t="s">
        <v>26</v>
      </c>
      <c r="C70" s="92" t="s">
        <v>20</v>
      </c>
      <c r="D70" s="62">
        <v>0.00325474537037037</v>
      </c>
      <c r="E70" s="48">
        <f t="shared" si="3"/>
        <v>60.06187546673305</v>
      </c>
      <c r="F70" s="42">
        <f t="shared" si="1"/>
        <v>65.06187546673306</v>
      </c>
      <c r="G70" s="181">
        <f t="shared" si="2"/>
        <v>0.0012998842592592589</v>
      </c>
    </row>
    <row r="71" spans="1:7" ht="12.75">
      <c r="A71" s="31">
        <v>65</v>
      </c>
      <c r="B71" s="92" t="s">
        <v>184</v>
      </c>
      <c r="C71" s="92" t="s">
        <v>14</v>
      </c>
      <c r="D71" s="62">
        <v>0.0032778935185185185</v>
      </c>
      <c r="E71" s="48">
        <f aca="true" t="shared" si="4" ref="E71:E102">(D$7/D71)*100</f>
        <v>59.637724656615234</v>
      </c>
      <c r="F71" s="42">
        <f t="shared" si="1"/>
        <v>64.63772465661523</v>
      </c>
      <c r="G71" s="181">
        <f t="shared" si="2"/>
        <v>0.0013230324074074073</v>
      </c>
    </row>
    <row r="72" spans="1:7" ht="12.75">
      <c r="A72" s="31">
        <v>66</v>
      </c>
      <c r="B72" s="92" t="s">
        <v>52</v>
      </c>
      <c r="C72" s="92" t="s">
        <v>48</v>
      </c>
      <c r="D72" s="62">
        <v>0.0032862268518518514</v>
      </c>
      <c r="E72" s="48">
        <f t="shared" si="4"/>
        <v>59.48649314972001</v>
      </c>
      <c r="F72" s="42">
        <f t="shared" si="1"/>
        <v>64.48649314972002</v>
      </c>
      <c r="G72" s="181">
        <f t="shared" si="2"/>
        <v>0.0013313657407407402</v>
      </c>
    </row>
    <row r="73" spans="1:7" ht="12.75">
      <c r="A73" s="31">
        <v>67</v>
      </c>
      <c r="B73" s="92" t="s">
        <v>378</v>
      </c>
      <c r="C73" s="92" t="s">
        <v>15</v>
      </c>
      <c r="D73" s="62">
        <v>0.0032936342592592596</v>
      </c>
      <c r="E73" s="48">
        <f t="shared" si="4"/>
        <v>59.35270759391362</v>
      </c>
      <c r="F73" s="42">
        <f aca="true" t="shared" si="5" ref="F73:F102">E73+F$3</f>
        <v>64.35270759391362</v>
      </c>
      <c r="G73" s="181">
        <f aca="true" t="shared" si="6" ref="G73:G102">D73-D$7</f>
        <v>0.0013387731481481484</v>
      </c>
    </row>
    <row r="74" spans="1:7" ht="12.75">
      <c r="A74" s="31">
        <v>68</v>
      </c>
      <c r="B74" s="92" t="s">
        <v>9</v>
      </c>
      <c r="C74" s="92" t="s">
        <v>418</v>
      </c>
      <c r="D74" s="62">
        <v>0.0033350694444444443</v>
      </c>
      <c r="E74" s="48">
        <f t="shared" si="4"/>
        <v>58.61530452889121</v>
      </c>
      <c r="F74" s="42">
        <f t="shared" si="5"/>
        <v>63.61530452889121</v>
      </c>
      <c r="G74" s="181">
        <f t="shared" si="6"/>
        <v>0.0013802083333333331</v>
      </c>
    </row>
    <row r="75" spans="1:7" ht="12.75">
      <c r="A75" s="31">
        <v>69</v>
      </c>
      <c r="B75" s="94" t="s">
        <v>137</v>
      </c>
      <c r="C75" s="94" t="s">
        <v>65</v>
      </c>
      <c r="D75" s="62">
        <v>0.003344907407407407</v>
      </c>
      <c r="E75" s="48">
        <f t="shared" si="4"/>
        <v>58.44290657439447</v>
      </c>
      <c r="F75" s="42">
        <f t="shared" si="5"/>
        <v>63.44290657439447</v>
      </c>
      <c r="G75" s="181">
        <f t="shared" si="6"/>
        <v>0.001390046296296296</v>
      </c>
    </row>
    <row r="76" spans="1:7" ht="12.75">
      <c r="A76" s="31">
        <v>70</v>
      </c>
      <c r="B76" s="94" t="s">
        <v>227</v>
      </c>
      <c r="C76" s="94" t="s">
        <v>320</v>
      </c>
      <c r="D76" s="62">
        <v>0.0033627314814814817</v>
      </c>
      <c r="E76" s="48">
        <f t="shared" si="4"/>
        <v>58.13313141047705</v>
      </c>
      <c r="F76" s="42">
        <f t="shared" si="5"/>
        <v>63.13313141047705</v>
      </c>
      <c r="G76" s="181">
        <f t="shared" si="6"/>
        <v>0.0014078703703703705</v>
      </c>
    </row>
    <row r="77" spans="1:7" ht="12.75">
      <c r="A77" s="31">
        <v>71</v>
      </c>
      <c r="B77" s="94" t="s">
        <v>386</v>
      </c>
      <c r="C77" s="94" t="s">
        <v>37</v>
      </c>
      <c r="D77" s="62">
        <v>0.0033631944444444447</v>
      </c>
      <c r="E77" s="48">
        <f t="shared" si="4"/>
        <v>58.12512905224034</v>
      </c>
      <c r="F77" s="42">
        <f t="shared" si="5"/>
        <v>63.12512905224034</v>
      </c>
      <c r="G77" s="181">
        <f t="shared" si="6"/>
        <v>0.0014083333333333335</v>
      </c>
    </row>
    <row r="78" spans="1:7" ht="12.75">
      <c r="A78" s="31">
        <v>72</v>
      </c>
      <c r="B78" s="92" t="s">
        <v>466</v>
      </c>
      <c r="C78" s="92" t="s">
        <v>20</v>
      </c>
      <c r="D78" s="62">
        <v>0.003405787037037037</v>
      </c>
      <c r="E78" s="48">
        <f t="shared" si="4"/>
        <v>57.39821926187726</v>
      </c>
      <c r="F78" s="42">
        <f t="shared" si="5"/>
        <v>62.39821926187726</v>
      </c>
      <c r="G78" s="181">
        <f t="shared" si="6"/>
        <v>0.0014509259259259258</v>
      </c>
    </row>
    <row r="79" spans="1:7" ht="12.75">
      <c r="A79" s="31">
        <v>73</v>
      </c>
      <c r="B79" s="94" t="s">
        <v>387</v>
      </c>
      <c r="C79" s="94" t="s">
        <v>85</v>
      </c>
      <c r="D79" s="62">
        <v>0.003407986111111111</v>
      </c>
      <c r="E79" s="48">
        <f t="shared" si="4"/>
        <v>57.361181864493126</v>
      </c>
      <c r="F79" s="42">
        <f t="shared" si="5"/>
        <v>62.361181864493126</v>
      </c>
      <c r="G79" s="181">
        <f t="shared" si="6"/>
        <v>0.001453125</v>
      </c>
    </row>
    <row r="80" spans="1:7" ht="12.75">
      <c r="A80" s="31">
        <v>74</v>
      </c>
      <c r="B80" s="94" t="s">
        <v>172</v>
      </c>
      <c r="C80" s="94" t="s">
        <v>37</v>
      </c>
      <c r="D80" s="62">
        <v>0.0034185185185185182</v>
      </c>
      <c r="E80" s="48">
        <f t="shared" si="4"/>
        <v>57.1844528710726</v>
      </c>
      <c r="F80" s="42">
        <f t="shared" si="5"/>
        <v>62.1844528710726</v>
      </c>
      <c r="G80" s="181">
        <f t="shared" si="6"/>
        <v>0.001463657407407407</v>
      </c>
    </row>
    <row r="81" spans="1:7" ht="12.75">
      <c r="A81" s="31">
        <v>75</v>
      </c>
      <c r="B81" s="92" t="s">
        <v>30</v>
      </c>
      <c r="C81" s="92" t="s">
        <v>17</v>
      </c>
      <c r="D81" s="62">
        <v>0.0034666666666666665</v>
      </c>
      <c r="E81" s="48">
        <f t="shared" si="4"/>
        <v>56.390224358974365</v>
      </c>
      <c r="F81" s="42">
        <f t="shared" si="5"/>
        <v>61.390224358974365</v>
      </c>
      <c r="G81" s="181">
        <f t="shared" si="6"/>
        <v>0.0015118055555555553</v>
      </c>
    </row>
    <row r="82" spans="1:7" ht="12.75">
      <c r="A82" s="31">
        <v>76</v>
      </c>
      <c r="B82" s="92" t="s">
        <v>26</v>
      </c>
      <c r="C82" s="92" t="s">
        <v>84</v>
      </c>
      <c r="D82" s="62">
        <v>0.0034686342592592594</v>
      </c>
      <c r="E82" s="48">
        <f t="shared" si="4"/>
        <v>56.358236844739565</v>
      </c>
      <c r="F82" s="42">
        <f t="shared" si="5"/>
        <v>61.358236844739565</v>
      </c>
      <c r="G82" s="181">
        <f t="shared" si="6"/>
        <v>0.0015137731481481482</v>
      </c>
    </row>
    <row r="83" spans="1:7" ht="12.75">
      <c r="A83" s="31">
        <v>77</v>
      </c>
      <c r="B83" s="94" t="s">
        <v>218</v>
      </c>
      <c r="C83" s="94" t="s">
        <v>33</v>
      </c>
      <c r="D83" s="62">
        <v>0.003627777777777778</v>
      </c>
      <c r="E83" s="48">
        <f t="shared" si="4"/>
        <v>53.88591117917305</v>
      </c>
      <c r="F83" s="42">
        <f t="shared" si="5"/>
        <v>58.88591117917305</v>
      </c>
      <c r="G83" s="181">
        <f t="shared" si="6"/>
        <v>0.0016729166666666667</v>
      </c>
    </row>
    <row r="84" spans="1:7" ht="12.75">
      <c r="A84" s="31">
        <v>78</v>
      </c>
      <c r="B84" s="94" t="s">
        <v>314</v>
      </c>
      <c r="C84" s="94" t="s">
        <v>315</v>
      </c>
      <c r="D84" s="62">
        <v>0.0037074074074074075</v>
      </c>
      <c r="E84" s="48">
        <f t="shared" si="4"/>
        <v>52.728521478521486</v>
      </c>
      <c r="F84" s="42">
        <f t="shared" si="5"/>
        <v>57.728521478521486</v>
      </c>
      <c r="G84" s="181">
        <f t="shared" si="6"/>
        <v>0.0017525462962962963</v>
      </c>
    </row>
    <row r="85" spans="1:7" ht="12.75">
      <c r="A85" s="31">
        <v>79</v>
      </c>
      <c r="B85" s="94" t="s">
        <v>226</v>
      </c>
      <c r="C85" s="94" t="s">
        <v>120</v>
      </c>
      <c r="D85" s="62">
        <v>0.003728009259259259</v>
      </c>
      <c r="E85" s="48">
        <f t="shared" si="4"/>
        <v>52.43713132567526</v>
      </c>
      <c r="F85" s="42">
        <f t="shared" si="5"/>
        <v>57.43713132567526</v>
      </c>
      <c r="G85" s="181">
        <f t="shared" si="6"/>
        <v>0.0017731481481481478</v>
      </c>
    </row>
    <row r="86" spans="1:7" ht="12.75">
      <c r="A86" s="31">
        <v>80</v>
      </c>
      <c r="B86" s="94" t="s">
        <v>86</v>
      </c>
      <c r="C86" s="94" t="s">
        <v>121</v>
      </c>
      <c r="D86" s="62">
        <v>0.003763657407407408</v>
      </c>
      <c r="E86" s="48">
        <f t="shared" si="4"/>
        <v>51.94046374315763</v>
      </c>
      <c r="F86" s="42">
        <f t="shared" si="5"/>
        <v>56.94046374315763</v>
      </c>
      <c r="G86" s="181">
        <f t="shared" si="6"/>
        <v>0.0018087962962962966</v>
      </c>
    </row>
    <row r="87" spans="1:7" ht="12.75">
      <c r="A87" s="31">
        <v>81</v>
      </c>
      <c r="B87" s="92" t="s">
        <v>26</v>
      </c>
      <c r="C87" s="92" t="s">
        <v>223</v>
      </c>
      <c r="D87" s="62">
        <v>0.0037714120370370367</v>
      </c>
      <c r="E87" s="48">
        <f t="shared" si="4"/>
        <v>51.83366579714593</v>
      </c>
      <c r="F87" s="42">
        <f t="shared" si="5"/>
        <v>56.83366579714593</v>
      </c>
      <c r="G87" s="181">
        <f t="shared" si="6"/>
        <v>0.0018165509259259255</v>
      </c>
    </row>
    <row r="88" spans="1:7" ht="12.75">
      <c r="A88" s="31">
        <v>82</v>
      </c>
      <c r="B88" s="92" t="s">
        <v>469</v>
      </c>
      <c r="C88" s="92" t="s">
        <v>470</v>
      </c>
      <c r="D88" s="62">
        <v>0.0038067129629629627</v>
      </c>
      <c r="E88" s="48">
        <f t="shared" si="4"/>
        <v>51.35299483125571</v>
      </c>
      <c r="F88" s="42">
        <f t="shared" si="5"/>
        <v>56.35299483125571</v>
      </c>
      <c r="G88" s="181">
        <f t="shared" si="6"/>
        <v>0.0018518518518518515</v>
      </c>
    </row>
    <row r="89" spans="1:7" ht="12.75">
      <c r="A89" s="31">
        <v>83</v>
      </c>
      <c r="B89" s="92" t="s">
        <v>283</v>
      </c>
      <c r="C89" s="92" t="s">
        <v>280</v>
      </c>
      <c r="D89" s="62">
        <v>0.003945949074074074</v>
      </c>
      <c r="E89" s="48">
        <f t="shared" si="4"/>
        <v>49.54096148769543</v>
      </c>
      <c r="F89" s="42">
        <f t="shared" si="5"/>
        <v>54.54096148769543</v>
      </c>
      <c r="G89" s="181">
        <f t="shared" si="6"/>
        <v>0.0019910879629629627</v>
      </c>
    </row>
    <row r="90" spans="1:7" ht="12.75">
      <c r="A90" s="31">
        <v>84</v>
      </c>
      <c r="B90" s="94" t="s">
        <v>101</v>
      </c>
      <c r="C90" s="94" t="s">
        <v>102</v>
      </c>
      <c r="D90" s="62">
        <v>0.003972916666666667</v>
      </c>
      <c r="E90" s="48">
        <f t="shared" si="4"/>
        <v>49.20468449571753</v>
      </c>
      <c r="F90" s="42">
        <f t="shared" si="5"/>
        <v>54.20468449571753</v>
      </c>
      <c r="G90" s="181">
        <f t="shared" si="6"/>
        <v>0.002018055555555556</v>
      </c>
    </row>
    <row r="91" spans="1:7" ht="12.75">
      <c r="A91" s="31">
        <v>85</v>
      </c>
      <c r="B91" s="92" t="s">
        <v>228</v>
      </c>
      <c r="C91" s="92" t="s">
        <v>80</v>
      </c>
      <c r="D91" s="62">
        <v>0.004228819444444445</v>
      </c>
      <c r="E91" s="48">
        <f t="shared" si="4"/>
        <v>46.227112242384436</v>
      </c>
      <c r="F91" s="42">
        <f t="shared" si="5"/>
        <v>51.227112242384436</v>
      </c>
      <c r="G91" s="181">
        <f t="shared" si="6"/>
        <v>0.0022739583333333336</v>
      </c>
    </row>
    <row r="92" spans="1:7" ht="12.75">
      <c r="A92" s="31">
        <v>86</v>
      </c>
      <c r="B92" s="92" t="s">
        <v>228</v>
      </c>
      <c r="C92" s="92" t="s">
        <v>67</v>
      </c>
      <c r="D92" s="62">
        <v>0.004302083333333334</v>
      </c>
      <c r="E92" s="48">
        <f t="shared" si="4"/>
        <v>45.43987086359967</v>
      </c>
      <c r="F92" s="42">
        <f t="shared" si="5"/>
        <v>50.43987086359967</v>
      </c>
      <c r="G92" s="181">
        <f t="shared" si="6"/>
        <v>0.0023472222222222228</v>
      </c>
    </row>
    <row r="93" spans="1:7" ht="12.75">
      <c r="A93" s="31">
        <v>87</v>
      </c>
      <c r="B93" s="92" t="s">
        <v>174</v>
      </c>
      <c r="C93" s="92" t="s">
        <v>158</v>
      </c>
      <c r="D93" s="62">
        <v>0.004328935185185185</v>
      </c>
      <c r="E93" s="48">
        <f t="shared" si="4"/>
        <v>45.15801294048447</v>
      </c>
      <c r="F93" s="42">
        <f t="shared" si="5"/>
        <v>50.15801294048447</v>
      </c>
      <c r="G93" s="181">
        <f t="shared" si="6"/>
        <v>0.0023740740740740736</v>
      </c>
    </row>
    <row r="94" spans="1:7" ht="12.75">
      <c r="A94" s="31">
        <v>88</v>
      </c>
      <c r="B94" s="94" t="s">
        <v>219</v>
      </c>
      <c r="C94" s="94" t="s">
        <v>377</v>
      </c>
      <c r="D94" s="62">
        <v>0.004343171296296296</v>
      </c>
      <c r="E94" s="48">
        <f t="shared" si="4"/>
        <v>45.009993337774816</v>
      </c>
      <c r="F94" s="42">
        <f t="shared" si="5"/>
        <v>50.009993337774816</v>
      </c>
      <c r="G94" s="181">
        <f t="shared" si="6"/>
        <v>0.002388310185185185</v>
      </c>
    </row>
    <row r="95" spans="1:7" ht="12.75">
      <c r="A95" s="31">
        <v>89</v>
      </c>
      <c r="B95" s="94" t="s">
        <v>101</v>
      </c>
      <c r="C95" s="94" t="s">
        <v>138</v>
      </c>
      <c r="D95" s="62">
        <v>0.004469212962962963</v>
      </c>
      <c r="E95" s="48">
        <f t="shared" si="4"/>
        <v>43.74061221318693</v>
      </c>
      <c r="F95" s="42">
        <f t="shared" si="5"/>
        <v>48.74061221318693</v>
      </c>
      <c r="G95" s="181">
        <f t="shared" si="6"/>
        <v>0.002514351851851852</v>
      </c>
    </row>
    <row r="96" spans="1:7" ht="12.75">
      <c r="A96" s="31">
        <v>90</v>
      </c>
      <c r="B96" s="94" t="s">
        <v>218</v>
      </c>
      <c r="C96" s="94" t="s">
        <v>123</v>
      </c>
      <c r="D96" s="62">
        <v>0.004702893518518519</v>
      </c>
      <c r="E96" s="48">
        <f t="shared" si="4"/>
        <v>41.56719907464376</v>
      </c>
      <c r="F96" s="42">
        <f t="shared" si="5"/>
        <v>46.56719907464376</v>
      </c>
      <c r="G96" s="181">
        <f t="shared" si="6"/>
        <v>0.0027480324074074074</v>
      </c>
    </row>
    <row r="97" spans="1:7" ht="12.75">
      <c r="A97" s="31">
        <v>91</v>
      </c>
      <c r="B97" s="94" t="s">
        <v>86</v>
      </c>
      <c r="C97" s="94" t="s">
        <v>50</v>
      </c>
      <c r="D97" s="62">
        <v>0.004940625</v>
      </c>
      <c r="E97" s="48">
        <f t="shared" si="4"/>
        <v>39.56708131281187</v>
      </c>
      <c r="F97" s="42">
        <f t="shared" si="5"/>
        <v>44.56708131281187</v>
      </c>
      <c r="G97" s="181">
        <f t="shared" si="6"/>
        <v>0.0029857638888888885</v>
      </c>
    </row>
    <row r="98" spans="1:7" ht="12.75">
      <c r="A98" s="31">
        <v>92</v>
      </c>
      <c r="B98" s="92" t="s">
        <v>288</v>
      </c>
      <c r="C98" s="92" t="s">
        <v>468</v>
      </c>
      <c r="D98" s="62">
        <v>0.00502175925925926</v>
      </c>
      <c r="E98" s="48">
        <f t="shared" si="4"/>
        <v>38.92781414215912</v>
      </c>
      <c r="F98" s="42">
        <f t="shared" si="5"/>
        <v>43.92781414215912</v>
      </c>
      <c r="G98" s="181">
        <f t="shared" si="6"/>
        <v>0.0030668981481481485</v>
      </c>
    </row>
    <row r="99" spans="1:7" ht="12.75">
      <c r="A99" s="31">
        <v>93</v>
      </c>
      <c r="B99" s="92" t="s">
        <v>92</v>
      </c>
      <c r="C99" s="92" t="s">
        <v>146</v>
      </c>
      <c r="D99" s="62">
        <v>0.005189699074074074</v>
      </c>
      <c r="E99" s="48">
        <f t="shared" si="4"/>
        <v>37.668101429559094</v>
      </c>
      <c r="F99" s="42">
        <f t="shared" si="5"/>
        <v>42.668101429559094</v>
      </c>
      <c r="G99" s="181">
        <f t="shared" si="6"/>
        <v>0.003234837962962963</v>
      </c>
    </row>
    <row r="100" spans="1:7" ht="12.75">
      <c r="A100" s="31">
        <v>94</v>
      </c>
      <c r="B100" s="92" t="s">
        <v>39</v>
      </c>
      <c r="C100" s="92" t="s">
        <v>43</v>
      </c>
      <c r="D100" s="62">
        <v>0.005630324074074075</v>
      </c>
      <c r="E100" s="48">
        <f t="shared" si="4"/>
        <v>34.7202236566213</v>
      </c>
      <c r="F100" s="42">
        <f t="shared" si="5"/>
        <v>39.7202236566213</v>
      </c>
      <c r="G100" s="181">
        <f t="shared" si="6"/>
        <v>0.0036754629629629637</v>
      </c>
    </row>
    <row r="101" spans="1:7" ht="12.75">
      <c r="A101" s="31">
        <v>95</v>
      </c>
      <c r="B101" s="92" t="s">
        <v>98</v>
      </c>
      <c r="C101" s="92" t="s">
        <v>15</v>
      </c>
      <c r="D101" s="62">
        <v>0.006272916666666666</v>
      </c>
      <c r="E101" s="48">
        <f t="shared" si="4"/>
        <v>31.163511568692577</v>
      </c>
      <c r="F101" s="42">
        <f t="shared" si="5"/>
        <v>36.16351156869258</v>
      </c>
      <c r="G101" s="181">
        <f t="shared" si="6"/>
        <v>0.004318055555555555</v>
      </c>
    </row>
    <row r="102" spans="1:7" ht="12.75">
      <c r="A102" s="31">
        <v>96</v>
      </c>
      <c r="B102" s="94" t="s">
        <v>124</v>
      </c>
      <c r="C102" s="94" t="s">
        <v>102</v>
      </c>
      <c r="D102" s="62">
        <v>0.006319444444444444</v>
      </c>
      <c r="E102" s="48">
        <f t="shared" si="4"/>
        <v>30.934065934065934</v>
      </c>
      <c r="F102" s="42">
        <f t="shared" si="5"/>
        <v>35.934065934065934</v>
      </c>
      <c r="G102" s="181">
        <f t="shared" si="6"/>
        <v>0.004364583333333333</v>
      </c>
    </row>
    <row r="103" spans="1:7" ht="12.75">
      <c r="A103" s="31">
        <v>97</v>
      </c>
      <c r="B103" s="94" t="s">
        <v>463</v>
      </c>
      <c r="C103" s="94" t="s">
        <v>85</v>
      </c>
      <c r="D103" s="62" t="s">
        <v>464</v>
      </c>
      <c r="E103" s="48"/>
      <c r="F103" s="42"/>
      <c r="G103" s="181"/>
    </row>
    <row r="104" ht="12.75">
      <c r="D104" s="63"/>
    </row>
    <row r="105" ht="12.75">
      <c r="D105" s="63"/>
    </row>
    <row r="106" ht="12.75">
      <c r="D106" s="63"/>
    </row>
    <row r="107" ht="12.75">
      <c r="D107" s="63"/>
    </row>
    <row r="108" ht="12.75">
      <c r="D108" s="63"/>
    </row>
    <row r="109" ht="12.75">
      <c r="D109" s="63"/>
    </row>
    <row r="110" ht="12.75">
      <c r="D110" s="63"/>
    </row>
    <row r="111" ht="12.75">
      <c r="D111" s="63"/>
    </row>
    <row r="112" ht="12.75">
      <c r="D112" s="63"/>
    </row>
    <row r="113" ht="12.75">
      <c r="D113" s="63"/>
    </row>
    <row r="114" ht="12.75">
      <c r="D114" s="63"/>
    </row>
    <row r="115" ht="12.75">
      <c r="D115" s="63"/>
    </row>
    <row r="116" ht="12.75">
      <c r="D116" s="63"/>
    </row>
    <row r="117" ht="12.75">
      <c r="D117" s="63"/>
    </row>
    <row r="118" ht="12.75">
      <c r="D118" s="63"/>
    </row>
    <row r="119" ht="12.75">
      <c r="D119" s="63"/>
    </row>
    <row r="120" ht="12.75">
      <c r="D120" s="63"/>
    </row>
    <row r="121" ht="12.75">
      <c r="D121" s="63"/>
    </row>
    <row r="122" ht="12.75">
      <c r="D122" s="63"/>
    </row>
    <row r="123" ht="12.75">
      <c r="D123" s="63"/>
    </row>
    <row r="124" ht="12.75">
      <c r="D124" s="63"/>
    </row>
    <row r="125" ht="12.75">
      <c r="D125" s="63"/>
    </row>
    <row r="126" ht="12.75">
      <c r="D126" s="63"/>
    </row>
    <row r="127" ht="12.75">
      <c r="D127" s="63"/>
    </row>
    <row r="128" ht="12.75">
      <c r="D128" s="63"/>
    </row>
    <row r="129" ht="12.75">
      <c r="D129" s="63"/>
    </row>
    <row r="130" ht="12.75">
      <c r="D130" s="63"/>
    </row>
    <row r="131" ht="12.75">
      <c r="D131" s="63"/>
    </row>
    <row r="132" ht="12.75">
      <c r="D132" s="63"/>
    </row>
    <row r="133" ht="12.75">
      <c r="D133" s="63"/>
    </row>
    <row r="134" ht="12.75">
      <c r="D134" s="63"/>
    </row>
    <row r="135" ht="12.75">
      <c r="D135" s="63"/>
    </row>
    <row r="136" ht="12.75">
      <c r="D136" s="63"/>
    </row>
    <row r="137" ht="12.75">
      <c r="D137" s="63"/>
    </row>
    <row r="138" ht="12.75">
      <c r="D138" s="63"/>
    </row>
    <row r="139" ht="12.75">
      <c r="D139" s="63"/>
    </row>
    <row r="140" ht="12.75">
      <c r="D140" s="63"/>
    </row>
    <row r="141" ht="12.75">
      <c r="D141" s="63"/>
    </row>
    <row r="142" ht="12.75">
      <c r="D142" s="63"/>
    </row>
    <row r="143" ht="12.75">
      <c r="D143" s="63"/>
    </row>
    <row r="144" ht="12.75">
      <c r="D144" s="63"/>
    </row>
    <row r="145" ht="12.75">
      <c r="D145" s="63"/>
    </row>
    <row r="146" ht="12.75">
      <c r="D146" s="63"/>
    </row>
    <row r="147" ht="12.75">
      <c r="D147" s="63"/>
    </row>
    <row r="148" ht="12.75">
      <c r="D148" s="63"/>
    </row>
    <row r="149" ht="12.75">
      <c r="D149" s="63"/>
    </row>
    <row r="150" ht="12.75">
      <c r="D150" s="63"/>
    </row>
    <row r="151" ht="12.75">
      <c r="D151" s="63"/>
    </row>
    <row r="152" ht="12.75">
      <c r="D152" s="63"/>
    </row>
    <row r="153" ht="12.75">
      <c r="D153" s="63"/>
    </row>
    <row r="154" ht="12.75">
      <c r="D154" s="63"/>
    </row>
    <row r="155" ht="12.75">
      <c r="D155" s="63"/>
    </row>
    <row r="156" ht="12.75">
      <c r="D156" s="63"/>
    </row>
    <row r="157" ht="12.75">
      <c r="D157" s="63"/>
    </row>
    <row r="158" ht="12.75">
      <c r="D158" s="63"/>
    </row>
    <row r="159" ht="12.75">
      <c r="D159" s="63"/>
    </row>
    <row r="160" ht="12.75">
      <c r="D160" s="63"/>
    </row>
    <row r="161" ht="12.75">
      <c r="D161" s="63"/>
    </row>
    <row r="162" ht="12.75">
      <c r="D162" s="63"/>
    </row>
    <row r="163" ht="12.75">
      <c r="D163" s="63"/>
    </row>
    <row r="164" ht="12.75">
      <c r="D164" s="63"/>
    </row>
    <row r="165" ht="12.75">
      <c r="D165" s="63"/>
    </row>
    <row r="166" ht="12.75">
      <c r="D166" s="63"/>
    </row>
    <row r="167" ht="12.75">
      <c r="D167" s="63"/>
    </row>
    <row r="168" ht="12.75">
      <c r="D168" s="63"/>
    </row>
    <row r="169" ht="12.75">
      <c r="D169" s="63"/>
    </row>
    <row r="170" ht="12.75">
      <c r="D170" s="63"/>
    </row>
    <row r="171" ht="12.75">
      <c r="D171" s="63"/>
    </row>
    <row r="172" ht="12.75">
      <c r="D172" s="63"/>
    </row>
    <row r="173" ht="12.75">
      <c r="D173" s="63"/>
    </row>
    <row r="174" ht="12.75">
      <c r="D174" s="63"/>
    </row>
    <row r="175" ht="12.75">
      <c r="D175" s="63"/>
    </row>
    <row r="176" ht="12.75">
      <c r="D176" s="63"/>
    </row>
    <row r="177" ht="12.75">
      <c r="D177" s="63"/>
    </row>
    <row r="178" ht="12.75">
      <c r="D178" s="63"/>
    </row>
    <row r="179" ht="12.75">
      <c r="D179" s="63"/>
    </row>
    <row r="180" ht="12.75">
      <c r="D180" s="63"/>
    </row>
    <row r="181" ht="12.75">
      <c r="D181" s="63"/>
    </row>
    <row r="182" ht="12.75">
      <c r="D182" s="63"/>
    </row>
    <row r="183" ht="12.75">
      <c r="D183" s="63"/>
    </row>
    <row r="184" ht="12.75">
      <c r="D184" s="63"/>
    </row>
    <row r="185" ht="12.75">
      <c r="D185" s="63"/>
    </row>
    <row r="186" ht="12.75">
      <c r="D186" s="63"/>
    </row>
    <row r="187" ht="12.75">
      <c r="D187" s="63"/>
    </row>
    <row r="188" ht="12.75">
      <c r="D188" s="63"/>
    </row>
    <row r="189" ht="12.75">
      <c r="D189" s="63"/>
    </row>
    <row r="190" ht="12.75">
      <c r="D190" s="63"/>
    </row>
    <row r="191" ht="12.75">
      <c r="D191" s="63"/>
    </row>
    <row r="192" ht="12.75">
      <c r="D192" s="63"/>
    </row>
    <row r="193" ht="12.75">
      <c r="D193" s="63"/>
    </row>
    <row r="194" ht="12.75">
      <c r="D194" s="63"/>
    </row>
    <row r="195" ht="12.75">
      <c r="D195" s="63"/>
    </row>
    <row r="196" ht="12.75">
      <c r="D196" s="63"/>
    </row>
    <row r="197" ht="12.75">
      <c r="D197" s="63"/>
    </row>
    <row r="198" ht="12.75">
      <c r="D198" s="63"/>
    </row>
    <row r="199" ht="12.75">
      <c r="D199" s="63"/>
    </row>
    <row r="200" ht="12.75">
      <c r="D200" s="63"/>
    </row>
    <row r="201" ht="12.75">
      <c r="D201" s="63"/>
    </row>
    <row r="202" ht="12.75">
      <c r="D202" s="63"/>
    </row>
    <row r="203" ht="12.75">
      <c r="D203" s="63"/>
    </row>
    <row r="204" ht="12.75">
      <c r="D204" s="63"/>
    </row>
    <row r="205" ht="12.75">
      <c r="D205" s="63"/>
    </row>
    <row r="206" ht="12.75">
      <c r="D206" s="63"/>
    </row>
    <row r="207" ht="12.75">
      <c r="D207" s="63"/>
    </row>
    <row r="208" ht="12.75">
      <c r="D208" s="63"/>
    </row>
    <row r="209" ht="12.75">
      <c r="D209" s="63"/>
    </row>
    <row r="210" ht="12.75">
      <c r="D210" s="63"/>
    </row>
    <row r="211" ht="12.75">
      <c r="D211" s="63"/>
    </row>
    <row r="212" ht="12.75">
      <c r="D212" s="63"/>
    </row>
    <row r="213" ht="12.75">
      <c r="D213" s="63"/>
    </row>
    <row r="214" ht="12.75">
      <c r="D214" s="63"/>
    </row>
    <row r="215" ht="12.75">
      <c r="D215" s="63"/>
    </row>
    <row r="216" ht="12.75">
      <c r="D216" s="63"/>
    </row>
    <row r="217" ht="12.75">
      <c r="D217" s="63"/>
    </row>
    <row r="218" ht="12.75">
      <c r="D218" s="63"/>
    </row>
    <row r="219" ht="12.75">
      <c r="D219" s="63"/>
    </row>
    <row r="220" ht="12.75">
      <c r="D220" s="63"/>
    </row>
    <row r="221" ht="12.75">
      <c r="D221" s="63"/>
    </row>
    <row r="222" ht="12.75">
      <c r="D222" s="63"/>
    </row>
    <row r="223" ht="12.75">
      <c r="D223" s="63"/>
    </row>
    <row r="224" ht="12.75">
      <c r="D224" s="63"/>
    </row>
    <row r="225" ht="12.75">
      <c r="D225" s="63"/>
    </row>
    <row r="226" ht="12.75">
      <c r="D226" s="63"/>
    </row>
    <row r="227" ht="12.75">
      <c r="D227" s="63"/>
    </row>
    <row r="228" ht="12.75">
      <c r="D228" s="63"/>
    </row>
    <row r="229" ht="12.75">
      <c r="D229" s="63"/>
    </row>
    <row r="230" ht="12.75">
      <c r="D230" s="63"/>
    </row>
    <row r="231" ht="12.75">
      <c r="D231" s="63"/>
    </row>
    <row r="232" ht="12.75">
      <c r="D232" s="63"/>
    </row>
    <row r="233" ht="12.75">
      <c r="D233" s="63"/>
    </row>
    <row r="234" ht="12.75">
      <c r="D234" s="63"/>
    </row>
    <row r="235" ht="12.75">
      <c r="D235" s="63"/>
    </row>
    <row r="236" ht="12.75">
      <c r="D236" s="63"/>
    </row>
    <row r="237" ht="12.75">
      <c r="D237" s="63"/>
    </row>
    <row r="238" ht="12.75">
      <c r="D238" s="63"/>
    </row>
    <row r="239" ht="12.75">
      <c r="D239" s="63"/>
    </row>
    <row r="240" ht="12.75">
      <c r="D240" s="63"/>
    </row>
    <row r="241" ht="12.75">
      <c r="D241" s="63"/>
    </row>
    <row r="242" ht="12.75">
      <c r="D242" s="63"/>
    </row>
    <row r="243" ht="12.75">
      <c r="D243" s="63"/>
    </row>
    <row r="244" ht="12.75">
      <c r="D244" s="63"/>
    </row>
    <row r="245" ht="12.75">
      <c r="D245" s="63"/>
    </row>
  </sheetData>
  <mergeCells count="5">
    <mergeCell ref="A2:B2"/>
    <mergeCell ref="A1:G1"/>
    <mergeCell ref="A4:B4"/>
    <mergeCell ref="A5:B5"/>
    <mergeCell ref="A3:B3"/>
  </mergeCells>
  <printOptions horizontalCentered="1"/>
  <pageMargins left="0.5905511811023623" right="0.5905511811023623" top="0.5905511811023623" bottom="0.7086614173228347" header="0.5118110236220472" footer="0.5118110236220472"/>
  <pageSetup horizontalDpi="600" verticalDpi="600" orientation="portrait" paperSize="9" r:id="rId1"/>
  <headerFooter alignWithMargins="0">
    <oddFooter>&amp;L&amp;"Arial CE,Tučné"&amp;8http://zrliga.zrnet.cz&amp;C&amp;"Arial CE,Tučné"&amp;8 5. ročník ŽĎÁRSKÉ LIGY MISTRŮ&amp;R&amp;"Arial CE,Tučné"&amp;8&amp;D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11"/>
  <sheetViews>
    <sheetView workbookViewId="0" topLeftCell="A1">
      <selection activeCell="A1" sqref="A1:L1"/>
    </sheetView>
  </sheetViews>
  <sheetFormatPr defaultColWidth="9.00390625" defaultRowHeight="12.75"/>
  <cols>
    <col min="1" max="1" width="3.625" style="0" bestFit="1" customWidth="1"/>
    <col min="2" max="2" width="11.25390625" style="0" bestFit="1" customWidth="1"/>
    <col min="3" max="3" width="11.625" style="0" bestFit="1" customWidth="1"/>
    <col min="4" max="4" width="4.375" style="0" bestFit="1" customWidth="1"/>
    <col min="5" max="5" width="6.125" style="0" bestFit="1" customWidth="1"/>
    <col min="6" max="6" width="5.625" style="0" bestFit="1" customWidth="1"/>
    <col min="7" max="7" width="5.25390625" style="0" bestFit="1" customWidth="1"/>
    <col min="8" max="8" width="5.125" style="0" bestFit="1" customWidth="1"/>
    <col min="9" max="9" width="6.125" style="0" bestFit="1" customWidth="1"/>
    <col min="10" max="10" width="8.125" style="0" customWidth="1"/>
    <col min="11" max="11" width="3.875" style="0" bestFit="1" customWidth="1"/>
    <col min="12" max="12" width="7.625" style="0" customWidth="1"/>
  </cols>
  <sheetData>
    <row r="1" spans="1:12" ht="27">
      <c r="A1" s="331" t="s">
        <v>325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</row>
    <row r="2" spans="1:12" ht="12.75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</row>
    <row r="3" spans="1:12" ht="12.75">
      <c r="A3" s="330"/>
      <c r="B3" s="330"/>
      <c r="C3" s="330"/>
      <c r="D3" s="330"/>
      <c r="E3" s="3" t="s">
        <v>31</v>
      </c>
      <c r="F3" s="65"/>
      <c r="G3" s="65"/>
      <c r="H3" s="65"/>
      <c r="I3" s="65"/>
      <c r="J3" s="65"/>
      <c r="K3" s="65"/>
      <c r="L3" s="65"/>
    </row>
    <row r="4" spans="1:12" ht="12.75">
      <c r="A4" s="328" t="s">
        <v>0</v>
      </c>
      <c r="B4" s="328"/>
      <c r="C4" s="23" t="s">
        <v>94</v>
      </c>
      <c r="D4" s="272"/>
      <c r="E4" s="3">
        <v>10</v>
      </c>
      <c r="F4" s="65"/>
      <c r="G4" s="65"/>
      <c r="H4" s="65"/>
      <c r="I4" s="65"/>
      <c r="J4" s="65"/>
      <c r="K4" s="65"/>
      <c r="L4" s="65"/>
    </row>
    <row r="5" spans="1:12" ht="12.75">
      <c r="A5" s="328" t="s">
        <v>1</v>
      </c>
      <c r="B5" s="328"/>
      <c r="C5" s="2">
        <v>38501</v>
      </c>
      <c r="D5" s="272"/>
      <c r="E5" s="65"/>
      <c r="F5" s="65"/>
      <c r="G5" s="65"/>
      <c r="H5" s="65"/>
      <c r="I5" s="65"/>
      <c r="J5" s="65"/>
      <c r="K5" s="65"/>
      <c r="L5" s="65"/>
    </row>
    <row r="6" spans="1:12" ht="12.75">
      <c r="A6" s="328" t="s">
        <v>2</v>
      </c>
      <c r="B6" s="328"/>
      <c r="C6" s="273" t="s">
        <v>242</v>
      </c>
      <c r="D6" s="273"/>
      <c r="E6" s="273"/>
      <c r="F6" s="65"/>
      <c r="G6" s="65"/>
      <c r="H6" s="65"/>
      <c r="I6" s="65"/>
      <c r="J6" s="65"/>
      <c r="K6" s="65"/>
      <c r="L6" s="65"/>
    </row>
    <row r="7" spans="1:12" ht="12.75">
      <c r="A7" s="328" t="s">
        <v>3</v>
      </c>
      <c r="B7" s="328"/>
      <c r="C7" s="8">
        <f>COUNTA(B10:B162)</f>
        <v>102</v>
      </c>
      <c r="D7" s="30"/>
      <c r="E7" s="65"/>
      <c r="F7" s="65"/>
      <c r="G7" s="65"/>
      <c r="H7" s="65"/>
      <c r="I7" s="65"/>
      <c r="J7" s="65"/>
      <c r="K7" s="65"/>
      <c r="L7" s="65"/>
    </row>
    <row r="8" spans="1:12" ht="12.75">
      <c r="A8" s="64"/>
      <c r="B8" s="64"/>
      <c r="C8" s="8"/>
      <c r="D8" s="30"/>
      <c r="E8" s="65"/>
      <c r="F8" s="65"/>
      <c r="G8" s="3">
        <v>5.45</v>
      </c>
      <c r="H8" s="3">
        <v>40.43</v>
      </c>
      <c r="I8" s="72">
        <v>0.000454861111111111</v>
      </c>
      <c r="J8" s="65"/>
      <c r="K8" s="65"/>
      <c r="L8" s="65"/>
    </row>
    <row r="9" spans="1:12" ht="18" customHeight="1" thickBot="1">
      <c r="A9" s="66" t="s">
        <v>4</v>
      </c>
      <c r="B9" s="66" t="s">
        <v>6</v>
      </c>
      <c r="C9" s="66" t="s">
        <v>5</v>
      </c>
      <c r="D9" s="66" t="s">
        <v>167</v>
      </c>
      <c r="E9" s="66" t="s">
        <v>243</v>
      </c>
      <c r="F9" s="69" t="s">
        <v>471</v>
      </c>
      <c r="G9" s="66" t="s">
        <v>167</v>
      </c>
      <c r="H9" s="66" t="s">
        <v>243</v>
      </c>
      <c r="I9" s="69" t="s">
        <v>471</v>
      </c>
      <c r="J9" s="121" t="s">
        <v>60</v>
      </c>
      <c r="K9" s="67" t="s">
        <v>166</v>
      </c>
      <c r="L9" s="68" t="s">
        <v>168</v>
      </c>
    </row>
    <row r="10" spans="1:12" ht="12.75">
      <c r="A10" s="5">
        <v>1</v>
      </c>
      <c r="B10" s="76" t="s">
        <v>257</v>
      </c>
      <c r="C10" s="76" t="s">
        <v>28</v>
      </c>
      <c r="D10" s="22">
        <v>5.45</v>
      </c>
      <c r="E10" s="22">
        <v>26.31</v>
      </c>
      <c r="F10" s="70">
        <v>0.0004618055555555555</v>
      </c>
      <c r="G10" s="48">
        <f aca="true" t="shared" si="0" ref="G10:G41">(D10/G$8)*100</f>
        <v>100</v>
      </c>
      <c r="H10" s="34">
        <f aca="true" t="shared" si="1" ref="H10:H41">(E10/H$8)*100</f>
        <v>65.07543903042296</v>
      </c>
      <c r="I10" s="103">
        <f aca="true" t="shared" si="2" ref="I10:I41">(I$8/F10)*100</f>
        <v>98.49624060150374</v>
      </c>
      <c r="J10" s="122">
        <f aca="true" t="shared" si="3" ref="J10:J41">SUM(G10:I10)</f>
        <v>263.5716796319267</v>
      </c>
      <c r="K10" s="48">
        <f aca="true" t="shared" si="4" ref="K10:K41">(J10/J$10)*100</f>
        <v>100</v>
      </c>
      <c r="L10" s="21">
        <f aca="true" t="shared" si="5" ref="L10:L41">K10+E$4</f>
        <v>110</v>
      </c>
    </row>
    <row r="11" spans="1:12" ht="12.75">
      <c r="A11" s="5">
        <v>2</v>
      </c>
      <c r="B11" s="76" t="s">
        <v>125</v>
      </c>
      <c r="C11" s="76" t="s">
        <v>43</v>
      </c>
      <c r="D11" s="22">
        <v>5.2</v>
      </c>
      <c r="E11" s="22">
        <v>27.5</v>
      </c>
      <c r="F11" s="70">
        <v>0.0004652777777777778</v>
      </c>
      <c r="G11" s="48">
        <f t="shared" si="0"/>
        <v>95.41284403669725</v>
      </c>
      <c r="H11" s="34">
        <f t="shared" si="1"/>
        <v>68.0187979223349</v>
      </c>
      <c r="I11" s="103">
        <f t="shared" si="2"/>
        <v>97.76119402985073</v>
      </c>
      <c r="J11" s="123">
        <f t="shared" si="3"/>
        <v>261.1928359888829</v>
      </c>
      <c r="K11" s="48">
        <f t="shared" si="4"/>
        <v>99.0974585561067</v>
      </c>
      <c r="L11" s="21">
        <f t="shared" si="5"/>
        <v>109.0974585561067</v>
      </c>
    </row>
    <row r="12" spans="1:12" ht="12.75">
      <c r="A12" s="5">
        <v>3</v>
      </c>
      <c r="B12" s="76" t="s">
        <v>472</v>
      </c>
      <c r="C12" s="76" t="s">
        <v>10</v>
      </c>
      <c r="D12" s="22">
        <v>4.39</v>
      </c>
      <c r="E12" s="22">
        <v>40.43</v>
      </c>
      <c r="F12" s="70">
        <v>0.0005844907407407408</v>
      </c>
      <c r="G12" s="48">
        <f t="shared" si="0"/>
        <v>80.55045871559632</v>
      </c>
      <c r="H12" s="34">
        <f t="shared" si="1"/>
        <v>100</v>
      </c>
      <c r="I12" s="103">
        <f t="shared" si="2"/>
        <v>77.8217821782178</v>
      </c>
      <c r="J12" s="123">
        <f t="shared" si="3"/>
        <v>258.37224089381414</v>
      </c>
      <c r="K12" s="48">
        <f t="shared" si="4"/>
        <v>98.02731509493982</v>
      </c>
      <c r="L12" s="21">
        <f t="shared" si="5"/>
        <v>108.02731509493982</v>
      </c>
    </row>
    <row r="13" spans="1:12" ht="12.75">
      <c r="A13" s="5">
        <v>4</v>
      </c>
      <c r="B13" s="76" t="s">
        <v>248</v>
      </c>
      <c r="C13" s="76" t="s">
        <v>15</v>
      </c>
      <c r="D13" s="22">
        <v>5.33</v>
      </c>
      <c r="E13" s="22">
        <v>21.08</v>
      </c>
      <c r="F13" s="70">
        <v>0.00047916666666666664</v>
      </c>
      <c r="G13" s="48">
        <f t="shared" si="0"/>
        <v>97.79816513761467</v>
      </c>
      <c r="H13" s="34">
        <f t="shared" si="1"/>
        <v>52.13950037101163</v>
      </c>
      <c r="I13" s="103">
        <f t="shared" si="2"/>
        <v>94.92753623188405</v>
      </c>
      <c r="J13" s="123">
        <f t="shared" si="3"/>
        <v>244.86520174051037</v>
      </c>
      <c r="K13" s="48">
        <f t="shared" si="4"/>
        <v>92.90269807532448</v>
      </c>
      <c r="L13" s="21">
        <f t="shared" si="5"/>
        <v>102.90269807532448</v>
      </c>
    </row>
    <row r="14" spans="1:12" ht="12.75">
      <c r="A14" s="5">
        <v>5</v>
      </c>
      <c r="B14" s="76" t="s">
        <v>235</v>
      </c>
      <c r="C14" s="76" t="s">
        <v>158</v>
      </c>
      <c r="D14" s="22">
        <v>4.64</v>
      </c>
      <c r="E14" s="22">
        <v>22.46</v>
      </c>
      <c r="F14" s="70">
        <v>0.0004618055555555555</v>
      </c>
      <c r="G14" s="48">
        <f t="shared" si="0"/>
        <v>85.13761467889907</v>
      </c>
      <c r="H14" s="34">
        <f t="shared" si="1"/>
        <v>55.55280732129607</v>
      </c>
      <c r="I14" s="103">
        <f t="shared" si="2"/>
        <v>98.49624060150374</v>
      </c>
      <c r="J14" s="123">
        <f t="shared" si="3"/>
        <v>239.1866626016989</v>
      </c>
      <c r="K14" s="48">
        <f t="shared" si="4"/>
        <v>90.74824083365822</v>
      </c>
      <c r="L14" s="21">
        <f t="shared" si="5"/>
        <v>100.74824083365822</v>
      </c>
    </row>
    <row r="15" spans="1:12" ht="12.75">
      <c r="A15" s="5">
        <v>6</v>
      </c>
      <c r="B15" s="76" t="s">
        <v>288</v>
      </c>
      <c r="C15" s="76" t="s">
        <v>437</v>
      </c>
      <c r="D15" s="22">
        <v>4.76</v>
      </c>
      <c r="E15" s="22">
        <v>21.38</v>
      </c>
      <c r="F15" s="70">
        <v>0.0004664351851851852</v>
      </c>
      <c r="G15" s="48">
        <f t="shared" si="0"/>
        <v>87.3394495412844</v>
      </c>
      <c r="H15" s="34">
        <f t="shared" si="1"/>
        <v>52.881523621073455</v>
      </c>
      <c r="I15" s="103">
        <f t="shared" si="2"/>
        <v>97.5186104218362</v>
      </c>
      <c r="J15" s="123">
        <f t="shared" si="3"/>
        <v>237.73958358419404</v>
      </c>
      <c r="K15" s="48">
        <f t="shared" si="4"/>
        <v>90.19921408711029</v>
      </c>
      <c r="L15" s="21">
        <f t="shared" si="5"/>
        <v>100.19921408711029</v>
      </c>
    </row>
    <row r="16" spans="1:12" ht="12.75">
      <c r="A16" s="5">
        <v>7</v>
      </c>
      <c r="B16" s="76" t="s">
        <v>317</v>
      </c>
      <c r="C16" s="76" t="s">
        <v>292</v>
      </c>
      <c r="D16" s="22">
        <v>5.18</v>
      </c>
      <c r="E16" s="22">
        <v>19.28</v>
      </c>
      <c r="F16" s="70">
        <v>0.00047916666666666664</v>
      </c>
      <c r="G16" s="48">
        <f t="shared" si="0"/>
        <v>95.04587155963303</v>
      </c>
      <c r="H16" s="34">
        <f t="shared" si="1"/>
        <v>47.68736087064062</v>
      </c>
      <c r="I16" s="103">
        <f t="shared" si="2"/>
        <v>94.92753623188405</v>
      </c>
      <c r="J16" s="123">
        <f t="shared" si="3"/>
        <v>237.6607686621577</v>
      </c>
      <c r="K16" s="48">
        <f t="shared" si="4"/>
        <v>90.16931143514616</v>
      </c>
      <c r="L16" s="21">
        <f t="shared" si="5"/>
        <v>100.16931143514616</v>
      </c>
    </row>
    <row r="17" spans="1:12" ht="12.75">
      <c r="A17" s="5">
        <v>8</v>
      </c>
      <c r="B17" s="76" t="s">
        <v>134</v>
      </c>
      <c r="C17" s="76" t="s">
        <v>20</v>
      </c>
      <c r="D17" s="22">
        <v>4.99</v>
      </c>
      <c r="E17" s="22">
        <v>21.09</v>
      </c>
      <c r="F17" s="70">
        <v>0.0005208333333333333</v>
      </c>
      <c r="G17" s="48">
        <f t="shared" si="0"/>
        <v>91.55963302752293</v>
      </c>
      <c r="H17" s="34">
        <f t="shared" si="1"/>
        <v>52.164234479347016</v>
      </c>
      <c r="I17" s="103">
        <f t="shared" si="2"/>
        <v>87.33333333333331</v>
      </c>
      <c r="J17" s="123">
        <f t="shared" si="3"/>
        <v>231.05720084020328</v>
      </c>
      <c r="K17" s="48">
        <f t="shared" si="4"/>
        <v>87.66389513580164</v>
      </c>
      <c r="L17" s="21">
        <f t="shared" si="5"/>
        <v>97.66389513580164</v>
      </c>
    </row>
    <row r="18" spans="1:12" ht="12.75">
      <c r="A18" s="5">
        <v>9</v>
      </c>
      <c r="B18" s="76" t="s">
        <v>475</v>
      </c>
      <c r="C18" s="76" t="s">
        <v>91</v>
      </c>
      <c r="D18" s="22">
        <v>4.93</v>
      </c>
      <c r="E18" s="22">
        <v>19.32</v>
      </c>
      <c r="F18" s="70">
        <v>0.0004918981481481482</v>
      </c>
      <c r="G18" s="48">
        <f t="shared" si="0"/>
        <v>90.45871559633026</v>
      </c>
      <c r="H18" s="34">
        <f t="shared" si="1"/>
        <v>47.786297303982195</v>
      </c>
      <c r="I18" s="103">
        <f t="shared" si="2"/>
        <v>92.47058823529409</v>
      </c>
      <c r="J18" s="123">
        <f t="shared" si="3"/>
        <v>230.71560113560656</v>
      </c>
      <c r="K18" s="48">
        <f t="shared" si="4"/>
        <v>87.5342910352876</v>
      </c>
      <c r="L18" s="21">
        <f t="shared" si="5"/>
        <v>97.5342910352876</v>
      </c>
    </row>
    <row r="19" spans="1:12" ht="12.75">
      <c r="A19" s="5">
        <v>10</v>
      </c>
      <c r="B19" s="76" t="s">
        <v>476</v>
      </c>
      <c r="C19" s="76" t="s">
        <v>23</v>
      </c>
      <c r="D19" s="22">
        <v>5.25</v>
      </c>
      <c r="E19" s="22">
        <v>14.12</v>
      </c>
      <c r="F19" s="70">
        <v>0.0004594907407407408</v>
      </c>
      <c r="G19" s="48">
        <f t="shared" si="0"/>
        <v>96.3302752293578</v>
      </c>
      <c r="H19" s="34">
        <f t="shared" si="1"/>
        <v>34.924560969577044</v>
      </c>
      <c r="I19" s="103">
        <f t="shared" si="2"/>
        <v>98.992443324937</v>
      </c>
      <c r="J19" s="123">
        <f t="shared" si="3"/>
        <v>230.24727952387184</v>
      </c>
      <c r="K19" s="48">
        <f t="shared" si="4"/>
        <v>87.35660820821425</v>
      </c>
      <c r="L19" s="21">
        <f t="shared" si="5"/>
        <v>97.35660820821425</v>
      </c>
    </row>
    <row r="20" spans="1:12" ht="12.75">
      <c r="A20" s="5">
        <v>11</v>
      </c>
      <c r="B20" s="76" t="s">
        <v>176</v>
      </c>
      <c r="C20" s="76" t="s">
        <v>10</v>
      </c>
      <c r="D20" s="22">
        <v>4.62</v>
      </c>
      <c r="E20" s="22">
        <v>20.93</v>
      </c>
      <c r="F20" s="70">
        <v>0.00048611111111111104</v>
      </c>
      <c r="G20" s="48">
        <f t="shared" si="0"/>
        <v>84.77064220183486</v>
      </c>
      <c r="H20" s="34">
        <f t="shared" si="1"/>
        <v>51.76848874598071</v>
      </c>
      <c r="I20" s="103">
        <f t="shared" si="2"/>
        <v>93.57142857142856</v>
      </c>
      <c r="J20" s="123">
        <f t="shared" si="3"/>
        <v>230.11055951924413</v>
      </c>
      <c r="K20" s="48">
        <f t="shared" si="4"/>
        <v>87.30473616914743</v>
      </c>
      <c r="L20" s="21">
        <f t="shared" si="5"/>
        <v>97.30473616914743</v>
      </c>
    </row>
    <row r="21" spans="1:12" ht="13.5" thickBot="1">
      <c r="A21" s="32">
        <v>12</v>
      </c>
      <c r="B21" s="132" t="s">
        <v>306</v>
      </c>
      <c r="C21" s="132" t="s">
        <v>10</v>
      </c>
      <c r="D21" s="117">
        <v>5.33</v>
      </c>
      <c r="E21" s="117">
        <v>12.95</v>
      </c>
      <c r="F21" s="118">
        <v>0.000454861111111111</v>
      </c>
      <c r="G21" s="49">
        <f t="shared" si="0"/>
        <v>97.79816513761467</v>
      </c>
      <c r="H21" s="105">
        <f t="shared" si="1"/>
        <v>32.03067029433589</v>
      </c>
      <c r="I21" s="119">
        <f t="shared" si="2"/>
        <v>100</v>
      </c>
      <c r="J21" s="124">
        <f t="shared" si="3"/>
        <v>229.82883543195055</v>
      </c>
      <c r="K21" s="49">
        <f t="shared" si="4"/>
        <v>87.19784908336986</v>
      </c>
      <c r="L21" s="33">
        <f t="shared" si="5"/>
        <v>97.19784908336986</v>
      </c>
    </row>
    <row r="22" spans="1:12" ht="12.75">
      <c r="A22" s="31">
        <v>13</v>
      </c>
      <c r="B22" s="225" t="s">
        <v>27</v>
      </c>
      <c r="C22" s="225" t="s">
        <v>15</v>
      </c>
      <c r="D22" s="115">
        <v>4.77</v>
      </c>
      <c r="E22" s="115">
        <v>24.17</v>
      </c>
      <c r="F22" s="116">
        <v>0.0005578703703703704</v>
      </c>
      <c r="G22" s="50">
        <f t="shared" si="0"/>
        <v>87.5229357798165</v>
      </c>
      <c r="H22" s="104">
        <f t="shared" si="1"/>
        <v>59.78233984664853</v>
      </c>
      <c r="I22" s="120">
        <f t="shared" si="2"/>
        <v>81.53526970954356</v>
      </c>
      <c r="J22" s="125">
        <f t="shared" si="3"/>
        <v>228.84054533600857</v>
      </c>
      <c r="K22" s="50">
        <f t="shared" si="4"/>
        <v>86.82288842852176</v>
      </c>
      <c r="L22" s="42">
        <f t="shared" si="5"/>
        <v>96.82288842852176</v>
      </c>
    </row>
    <row r="23" spans="1:12" ht="12.75">
      <c r="A23" s="5">
        <v>14</v>
      </c>
      <c r="B23" s="6" t="s">
        <v>92</v>
      </c>
      <c r="C23" s="6" t="s">
        <v>275</v>
      </c>
      <c r="D23" s="22">
        <v>4.79</v>
      </c>
      <c r="E23" s="22">
        <v>19.04</v>
      </c>
      <c r="F23" s="70">
        <v>0.0004884259259259259</v>
      </c>
      <c r="G23" s="48">
        <f t="shared" si="0"/>
        <v>87.88990825688073</v>
      </c>
      <c r="H23" s="34">
        <f t="shared" si="1"/>
        <v>47.09374227059114</v>
      </c>
      <c r="I23" s="103">
        <f t="shared" si="2"/>
        <v>93.12796208530804</v>
      </c>
      <c r="J23" s="123">
        <f t="shared" si="3"/>
        <v>228.1116126127799</v>
      </c>
      <c r="K23" s="48">
        <f t="shared" si="4"/>
        <v>86.54632885116254</v>
      </c>
      <c r="L23" s="21">
        <f t="shared" si="5"/>
        <v>96.54632885116254</v>
      </c>
    </row>
    <row r="24" spans="1:15" ht="12.75">
      <c r="A24" s="5">
        <v>15</v>
      </c>
      <c r="B24" s="6" t="s">
        <v>176</v>
      </c>
      <c r="C24" s="17" t="s">
        <v>28</v>
      </c>
      <c r="D24" s="22">
        <v>4.57</v>
      </c>
      <c r="E24" s="22">
        <v>22.21</v>
      </c>
      <c r="F24" s="70">
        <v>0.0005104166666666667</v>
      </c>
      <c r="G24" s="48">
        <f t="shared" si="0"/>
        <v>83.85321100917432</v>
      </c>
      <c r="H24" s="34">
        <f t="shared" si="1"/>
        <v>54.93445461291121</v>
      </c>
      <c r="I24" s="103">
        <f t="shared" si="2"/>
        <v>89.11564625850338</v>
      </c>
      <c r="J24" s="123">
        <f t="shared" si="3"/>
        <v>227.9033118805889</v>
      </c>
      <c r="K24" s="48">
        <f t="shared" si="4"/>
        <v>86.46729883834709</v>
      </c>
      <c r="L24" s="21">
        <f t="shared" si="5"/>
        <v>96.46729883834709</v>
      </c>
      <c r="N24" s="71"/>
      <c r="O24" s="71"/>
    </row>
    <row r="25" spans="1:12" ht="12.75">
      <c r="A25" s="5">
        <v>16</v>
      </c>
      <c r="B25" s="17" t="s">
        <v>89</v>
      </c>
      <c r="C25" s="17" t="s">
        <v>10</v>
      </c>
      <c r="D25" s="22">
        <v>4.73</v>
      </c>
      <c r="E25" s="22">
        <v>22.21</v>
      </c>
      <c r="F25" s="70">
        <v>0.0005462962962962964</v>
      </c>
      <c r="G25" s="48">
        <f t="shared" si="0"/>
        <v>86.78899082568809</v>
      </c>
      <c r="H25" s="34">
        <f t="shared" si="1"/>
        <v>54.93445461291121</v>
      </c>
      <c r="I25" s="103">
        <f t="shared" si="2"/>
        <v>83.26271186440675</v>
      </c>
      <c r="J25" s="123">
        <f t="shared" si="3"/>
        <v>224.98615730300605</v>
      </c>
      <c r="K25" s="48">
        <f t="shared" si="4"/>
        <v>85.36052037806009</v>
      </c>
      <c r="L25" s="21">
        <f t="shared" si="5"/>
        <v>95.36052037806009</v>
      </c>
    </row>
    <row r="26" spans="1:12" ht="12.75">
      <c r="A26" s="5">
        <v>17</v>
      </c>
      <c r="B26" s="73" t="s">
        <v>134</v>
      </c>
      <c r="C26" s="73" t="s">
        <v>76</v>
      </c>
      <c r="D26" s="22">
        <v>4.6</v>
      </c>
      <c r="E26" s="22">
        <v>24.6</v>
      </c>
      <c r="F26" s="70">
        <v>0.0005833333333333334</v>
      </c>
      <c r="G26" s="48">
        <f t="shared" si="0"/>
        <v>84.40366972477064</v>
      </c>
      <c r="H26" s="34">
        <f t="shared" si="1"/>
        <v>60.8459065050705</v>
      </c>
      <c r="I26" s="103">
        <f t="shared" si="2"/>
        <v>77.97619047619045</v>
      </c>
      <c r="J26" s="123">
        <f t="shared" si="3"/>
        <v>223.22576670603158</v>
      </c>
      <c r="K26" s="48">
        <f t="shared" si="4"/>
        <v>84.69262214277441</v>
      </c>
      <c r="L26" s="21">
        <f t="shared" si="5"/>
        <v>94.69262214277441</v>
      </c>
    </row>
    <row r="27" spans="1:12" ht="12.75">
      <c r="A27" s="5">
        <v>18</v>
      </c>
      <c r="B27" s="73" t="s">
        <v>479</v>
      </c>
      <c r="C27" s="73" t="s">
        <v>252</v>
      </c>
      <c r="D27" s="22">
        <v>4.85</v>
      </c>
      <c r="E27" s="22">
        <v>16.43</v>
      </c>
      <c r="F27" s="70">
        <v>0.0004895833333333333</v>
      </c>
      <c r="G27" s="48">
        <f t="shared" si="0"/>
        <v>88.99082568807339</v>
      </c>
      <c r="H27" s="34">
        <f t="shared" si="1"/>
        <v>40.63813999505318</v>
      </c>
      <c r="I27" s="103">
        <f t="shared" si="2"/>
        <v>92.9078014184397</v>
      </c>
      <c r="J27" s="123">
        <f t="shared" si="3"/>
        <v>222.53676710156628</v>
      </c>
      <c r="K27" s="48">
        <f t="shared" si="4"/>
        <v>84.43121332775017</v>
      </c>
      <c r="L27" s="21">
        <f t="shared" si="5"/>
        <v>94.43121332775017</v>
      </c>
    </row>
    <row r="28" spans="1:12" ht="12.75">
      <c r="A28" s="5">
        <v>19</v>
      </c>
      <c r="B28" s="73" t="s">
        <v>286</v>
      </c>
      <c r="C28" s="73" t="s">
        <v>28</v>
      </c>
      <c r="D28" s="22">
        <v>4.86</v>
      </c>
      <c r="E28" s="22">
        <v>17.92</v>
      </c>
      <c r="F28" s="70">
        <v>0.0005162037037037037</v>
      </c>
      <c r="G28" s="48">
        <f t="shared" si="0"/>
        <v>89.17431192660551</v>
      </c>
      <c r="H28" s="34">
        <f t="shared" si="1"/>
        <v>44.32352213702696</v>
      </c>
      <c r="I28" s="103">
        <f t="shared" si="2"/>
        <v>88.1165919282511</v>
      </c>
      <c r="J28" s="123">
        <f t="shared" si="3"/>
        <v>221.61442599188356</v>
      </c>
      <c r="K28" s="48">
        <f t="shared" si="4"/>
        <v>84.08127394466821</v>
      </c>
      <c r="L28" s="21">
        <f t="shared" si="5"/>
        <v>94.08127394466821</v>
      </c>
    </row>
    <row r="29" spans="1:12" ht="12.75">
      <c r="A29" s="5">
        <v>20</v>
      </c>
      <c r="B29" s="75" t="s">
        <v>385</v>
      </c>
      <c r="C29" s="75" t="s">
        <v>321</v>
      </c>
      <c r="D29" s="22">
        <v>4.67</v>
      </c>
      <c r="E29" s="22">
        <v>20.32</v>
      </c>
      <c r="F29" s="70">
        <v>0.0005358796296296295</v>
      </c>
      <c r="G29" s="48">
        <f t="shared" si="0"/>
        <v>85.68807339449542</v>
      </c>
      <c r="H29" s="34">
        <f t="shared" si="1"/>
        <v>50.25970813752164</v>
      </c>
      <c r="I29" s="103">
        <f t="shared" si="2"/>
        <v>84.88120950323975</v>
      </c>
      <c r="J29" s="123">
        <f t="shared" si="3"/>
        <v>220.82899103525682</v>
      </c>
      <c r="K29" s="48">
        <f t="shared" si="4"/>
        <v>83.78327722600572</v>
      </c>
      <c r="L29" s="21">
        <f t="shared" si="5"/>
        <v>93.78327722600572</v>
      </c>
    </row>
    <row r="30" spans="1:12" ht="12.75">
      <c r="A30" s="5">
        <v>21</v>
      </c>
      <c r="B30" s="187" t="s">
        <v>40</v>
      </c>
      <c r="C30" s="187" t="s">
        <v>225</v>
      </c>
      <c r="D30" s="22">
        <v>4.71</v>
      </c>
      <c r="E30" s="22">
        <v>16.93</v>
      </c>
      <c r="F30" s="70">
        <v>0.0004918981481481482</v>
      </c>
      <c r="G30" s="48">
        <f t="shared" si="0"/>
        <v>86.42201834862385</v>
      </c>
      <c r="H30" s="34">
        <f t="shared" si="1"/>
        <v>41.8748454118229</v>
      </c>
      <c r="I30" s="103">
        <f t="shared" si="2"/>
        <v>92.47058823529409</v>
      </c>
      <c r="J30" s="123">
        <f t="shared" si="3"/>
        <v>220.76745199574083</v>
      </c>
      <c r="K30" s="48">
        <f t="shared" si="4"/>
        <v>83.75992910317176</v>
      </c>
      <c r="L30" s="21">
        <f t="shared" si="5"/>
        <v>93.75992910317176</v>
      </c>
    </row>
    <row r="31" spans="1:12" ht="12.75">
      <c r="A31" s="5">
        <v>22</v>
      </c>
      <c r="B31" s="6" t="s">
        <v>383</v>
      </c>
      <c r="C31" s="6" t="s">
        <v>17</v>
      </c>
      <c r="D31" s="22">
        <v>4.86</v>
      </c>
      <c r="E31" s="22">
        <v>15.61</v>
      </c>
      <c r="F31" s="70">
        <v>0.0005046296296296296</v>
      </c>
      <c r="G31" s="48">
        <f t="shared" si="0"/>
        <v>89.17431192660551</v>
      </c>
      <c r="H31" s="34">
        <f t="shared" si="1"/>
        <v>38.60994311155083</v>
      </c>
      <c r="I31" s="103">
        <f t="shared" si="2"/>
        <v>90.13761467889907</v>
      </c>
      <c r="J31" s="123">
        <f t="shared" si="3"/>
        <v>217.92186971705542</v>
      </c>
      <c r="K31" s="48">
        <f t="shared" si="4"/>
        <v>82.68030541876864</v>
      </c>
      <c r="L31" s="21">
        <f t="shared" si="5"/>
        <v>92.68030541876864</v>
      </c>
    </row>
    <row r="32" spans="1:12" ht="12.75">
      <c r="A32" s="5">
        <v>23</v>
      </c>
      <c r="B32" s="6" t="s">
        <v>26</v>
      </c>
      <c r="C32" s="6" t="s">
        <v>84</v>
      </c>
      <c r="D32" s="22">
        <v>4.4</v>
      </c>
      <c r="E32" s="22">
        <v>24.8</v>
      </c>
      <c r="F32" s="70">
        <v>0.0006018518518518519</v>
      </c>
      <c r="G32" s="48">
        <f t="shared" si="0"/>
        <v>80.73394495412845</v>
      </c>
      <c r="H32" s="34">
        <f t="shared" si="1"/>
        <v>61.340588671778384</v>
      </c>
      <c r="I32" s="103">
        <f t="shared" si="2"/>
        <v>75.57692307692305</v>
      </c>
      <c r="J32" s="123">
        <f t="shared" si="3"/>
        <v>217.65145670282988</v>
      </c>
      <c r="K32" s="48">
        <f t="shared" si="4"/>
        <v>82.57770979293996</v>
      </c>
      <c r="L32" s="21">
        <f t="shared" si="5"/>
        <v>92.57770979293996</v>
      </c>
    </row>
    <row r="33" spans="1:12" ht="12.75">
      <c r="A33" s="5">
        <v>24</v>
      </c>
      <c r="B33" s="6" t="s">
        <v>481</v>
      </c>
      <c r="C33" s="6" t="s">
        <v>15</v>
      </c>
      <c r="D33" s="22">
        <v>4.43</v>
      </c>
      <c r="E33" s="22">
        <v>16.49</v>
      </c>
      <c r="F33" s="70">
        <v>0.00048495370370370375</v>
      </c>
      <c r="G33" s="48">
        <f t="shared" si="0"/>
        <v>81.28440366972475</v>
      </c>
      <c r="H33" s="34">
        <f t="shared" si="1"/>
        <v>40.78654464506554</v>
      </c>
      <c r="I33" s="103">
        <f t="shared" si="2"/>
        <v>93.79474940334126</v>
      </c>
      <c r="J33" s="123">
        <f t="shared" si="3"/>
        <v>215.86569771813154</v>
      </c>
      <c r="K33" s="48">
        <f t="shared" si="4"/>
        <v>81.9001867042712</v>
      </c>
      <c r="L33" s="21">
        <f t="shared" si="5"/>
        <v>91.9001867042712</v>
      </c>
    </row>
    <row r="34" spans="1:12" ht="12.75">
      <c r="A34" s="5">
        <v>25</v>
      </c>
      <c r="B34" s="73" t="s">
        <v>286</v>
      </c>
      <c r="C34" s="73" t="s">
        <v>287</v>
      </c>
      <c r="D34" s="22">
        <v>4.6</v>
      </c>
      <c r="E34" s="22">
        <v>18.17</v>
      </c>
      <c r="F34" s="70">
        <v>0.0005335648148148147</v>
      </c>
      <c r="G34" s="48">
        <f t="shared" si="0"/>
        <v>84.40366972477064</v>
      </c>
      <c r="H34" s="34">
        <f t="shared" si="1"/>
        <v>44.941874845411824</v>
      </c>
      <c r="I34" s="103">
        <f t="shared" si="2"/>
        <v>85.24945770065075</v>
      </c>
      <c r="J34" s="123">
        <f t="shared" si="3"/>
        <v>214.59500227083322</v>
      </c>
      <c r="K34" s="48">
        <f t="shared" si="4"/>
        <v>81.41808048972159</v>
      </c>
      <c r="L34" s="21">
        <f t="shared" si="5"/>
        <v>91.41808048972159</v>
      </c>
    </row>
    <row r="35" spans="1:12" ht="12.75">
      <c r="A35" s="5">
        <v>26</v>
      </c>
      <c r="B35" s="187" t="s">
        <v>130</v>
      </c>
      <c r="C35" s="187" t="s">
        <v>41</v>
      </c>
      <c r="D35" s="22">
        <v>4.4</v>
      </c>
      <c r="E35" s="22">
        <v>20.67</v>
      </c>
      <c r="F35" s="70">
        <v>0.000550925925925926</v>
      </c>
      <c r="G35" s="48">
        <f t="shared" si="0"/>
        <v>80.73394495412845</v>
      </c>
      <c r="H35" s="34">
        <f t="shared" si="1"/>
        <v>51.12540192926045</v>
      </c>
      <c r="I35" s="103">
        <f t="shared" si="2"/>
        <v>82.563025210084</v>
      </c>
      <c r="J35" s="123">
        <f t="shared" si="3"/>
        <v>214.42237209347292</v>
      </c>
      <c r="K35" s="48">
        <f t="shared" si="4"/>
        <v>81.35258400785321</v>
      </c>
      <c r="L35" s="21">
        <f t="shared" si="5"/>
        <v>91.35258400785321</v>
      </c>
    </row>
    <row r="36" spans="1:12" ht="12.75">
      <c r="A36" s="5">
        <v>27</v>
      </c>
      <c r="B36" s="73" t="s">
        <v>34</v>
      </c>
      <c r="C36" s="73" t="s">
        <v>13</v>
      </c>
      <c r="D36" s="22">
        <v>4.28</v>
      </c>
      <c r="E36" s="22">
        <v>23.37</v>
      </c>
      <c r="F36" s="70">
        <v>0.0005833333333333334</v>
      </c>
      <c r="G36" s="48">
        <f t="shared" si="0"/>
        <v>78.53211009174312</v>
      </c>
      <c r="H36" s="34">
        <f t="shared" si="1"/>
        <v>57.80361117981697</v>
      </c>
      <c r="I36" s="103">
        <f t="shared" si="2"/>
        <v>77.97619047619045</v>
      </c>
      <c r="J36" s="123">
        <f t="shared" si="3"/>
        <v>214.31191174775054</v>
      </c>
      <c r="K36" s="48">
        <f t="shared" si="4"/>
        <v>81.31067497351513</v>
      </c>
      <c r="L36" s="21">
        <f t="shared" si="5"/>
        <v>91.31067497351513</v>
      </c>
    </row>
    <row r="37" spans="1:12" ht="12.75">
      <c r="A37" s="5">
        <v>28</v>
      </c>
      <c r="B37" s="187" t="s">
        <v>175</v>
      </c>
      <c r="C37" s="6" t="s">
        <v>245</v>
      </c>
      <c r="D37" s="22">
        <v>4.8</v>
      </c>
      <c r="E37" s="22">
        <v>16.65</v>
      </c>
      <c r="F37" s="70">
        <v>0.0005405092592592593</v>
      </c>
      <c r="G37" s="48">
        <f t="shared" si="0"/>
        <v>88.07339449541284</v>
      </c>
      <c r="H37" s="34">
        <f t="shared" si="1"/>
        <v>41.18229037843185</v>
      </c>
      <c r="I37" s="103">
        <f t="shared" si="2"/>
        <v>84.15417558886506</v>
      </c>
      <c r="J37" s="123">
        <f t="shared" si="3"/>
        <v>213.40986046270976</v>
      </c>
      <c r="K37" s="48">
        <f t="shared" si="4"/>
        <v>80.96843361955007</v>
      </c>
      <c r="L37" s="21">
        <f t="shared" si="5"/>
        <v>90.96843361955007</v>
      </c>
    </row>
    <row r="38" spans="1:12" ht="12.75">
      <c r="A38" s="5">
        <v>29</v>
      </c>
      <c r="B38" s="187" t="s">
        <v>90</v>
      </c>
      <c r="C38" s="187" t="s">
        <v>13</v>
      </c>
      <c r="D38" s="22">
        <v>4.7</v>
      </c>
      <c r="E38" s="22">
        <v>17.2</v>
      </c>
      <c r="F38" s="70">
        <v>0.0005439814814814814</v>
      </c>
      <c r="G38" s="48">
        <f t="shared" si="0"/>
        <v>86.23853211009175</v>
      </c>
      <c r="H38" s="34">
        <f t="shared" si="1"/>
        <v>42.542666336878554</v>
      </c>
      <c r="I38" s="103">
        <f t="shared" si="2"/>
        <v>83.61702127659574</v>
      </c>
      <c r="J38" s="123">
        <f t="shared" si="3"/>
        <v>212.39821972356606</v>
      </c>
      <c r="K38" s="48">
        <f t="shared" si="4"/>
        <v>80.58461365051681</v>
      </c>
      <c r="L38" s="21">
        <f t="shared" si="5"/>
        <v>90.58461365051681</v>
      </c>
    </row>
    <row r="39" spans="1:12" ht="12.75">
      <c r="A39" s="5">
        <v>30</v>
      </c>
      <c r="B39" s="73" t="s">
        <v>244</v>
      </c>
      <c r="C39" s="73" t="s">
        <v>41</v>
      </c>
      <c r="D39" s="22">
        <v>4.46</v>
      </c>
      <c r="E39" s="22">
        <v>20.84</v>
      </c>
      <c r="F39" s="70">
        <v>0.0005810185185185186</v>
      </c>
      <c r="G39" s="48">
        <f t="shared" si="0"/>
        <v>81.83486238532109</v>
      </c>
      <c r="H39" s="34">
        <f t="shared" si="1"/>
        <v>51.545881770962154</v>
      </c>
      <c r="I39" s="103">
        <f t="shared" si="2"/>
        <v>78.28685258964141</v>
      </c>
      <c r="J39" s="123">
        <f t="shared" si="3"/>
        <v>211.66759674592464</v>
      </c>
      <c r="K39" s="48">
        <f t="shared" si="4"/>
        <v>80.30741278483134</v>
      </c>
      <c r="L39" s="21">
        <f t="shared" si="5"/>
        <v>90.30741278483134</v>
      </c>
    </row>
    <row r="40" spans="1:12" ht="12.75">
      <c r="A40" s="5">
        <v>31</v>
      </c>
      <c r="B40" s="73" t="s">
        <v>79</v>
      </c>
      <c r="C40" s="6" t="s">
        <v>10</v>
      </c>
      <c r="D40" s="22">
        <v>4.14</v>
      </c>
      <c r="E40" s="22">
        <v>22.42</v>
      </c>
      <c r="F40" s="70">
        <v>0.0005740740740740741</v>
      </c>
      <c r="G40" s="48">
        <f t="shared" si="0"/>
        <v>75.96330275229357</v>
      </c>
      <c r="H40" s="34">
        <f t="shared" si="1"/>
        <v>55.453870887954494</v>
      </c>
      <c r="I40" s="103">
        <f t="shared" si="2"/>
        <v>79.23387096774192</v>
      </c>
      <c r="J40" s="123">
        <f t="shared" si="3"/>
        <v>210.65104460798997</v>
      </c>
      <c r="K40" s="48">
        <f t="shared" si="4"/>
        <v>79.92172941423772</v>
      </c>
      <c r="L40" s="21">
        <f t="shared" si="5"/>
        <v>89.92172941423772</v>
      </c>
    </row>
    <row r="41" spans="1:12" ht="12.75">
      <c r="A41" s="5">
        <v>32</v>
      </c>
      <c r="B41" s="73" t="s">
        <v>448</v>
      </c>
      <c r="C41" s="73" t="s">
        <v>221</v>
      </c>
      <c r="D41" s="22">
        <v>4.7</v>
      </c>
      <c r="E41" s="22">
        <v>12.47</v>
      </c>
      <c r="F41" s="70">
        <v>0.0004884259259259259</v>
      </c>
      <c r="G41" s="48">
        <f t="shared" si="0"/>
        <v>86.23853211009175</v>
      </c>
      <c r="H41" s="34">
        <f t="shared" si="1"/>
        <v>30.843433094236953</v>
      </c>
      <c r="I41" s="103">
        <f t="shared" si="2"/>
        <v>93.12796208530804</v>
      </c>
      <c r="J41" s="123">
        <f t="shared" si="3"/>
        <v>210.20992728963677</v>
      </c>
      <c r="K41" s="48">
        <f t="shared" si="4"/>
        <v>79.75436798945596</v>
      </c>
      <c r="L41" s="21">
        <f t="shared" si="5"/>
        <v>89.75436798945596</v>
      </c>
    </row>
    <row r="42" spans="1:12" ht="12.75">
      <c r="A42" s="5">
        <v>33</v>
      </c>
      <c r="B42" s="6" t="s">
        <v>26</v>
      </c>
      <c r="C42" s="6" t="s">
        <v>20</v>
      </c>
      <c r="D42" s="22">
        <v>4.64</v>
      </c>
      <c r="E42" s="22">
        <v>14.04</v>
      </c>
      <c r="F42" s="70">
        <v>0.0005104166666666667</v>
      </c>
      <c r="G42" s="48">
        <f aca="true" t="shared" si="6" ref="G42:G73">(D42/G$8)*100</f>
        <v>85.13761467889907</v>
      </c>
      <c r="H42" s="34">
        <f aca="true" t="shared" si="7" ref="H42:H73">(E42/H$8)*100</f>
        <v>34.72668810289389</v>
      </c>
      <c r="I42" s="103">
        <f aca="true" t="shared" si="8" ref="I42:I73">(I$8/F42)*100</f>
        <v>89.11564625850338</v>
      </c>
      <c r="J42" s="123">
        <f aca="true" t="shared" si="9" ref="J42:J73">SUM(G42:I42)</f>
        <v>208.97994904029633</v>
      </c>
      <c r="K42" s="48">
        <f aca="true" t="shared" si="10" ref="K42:K73">(J42/J$10)*100</f>
        <v>79.2877100195792</v>
      </c>
      <c r="L42" s="21">
        <f aca="true" t="shared" si="11" ref="L42:L73">K42+E$4</f>
        <v>89.2877100195792</v>
      </c>
    </row>
    <row r="43" spans="1:12" ht="12.75">
      <c r="A43" s="5">
        <v>34</v>
      </c>
      <c r="B43" s="6" t="s">
        <v>131</v>
      </c>
      <c r="C43" s="6" t="s">
        <v>18</v>
      </c>
      <c r="D43" s="22">
        <v>4.28</v>
      </c>
      <c r="E43" s="22">
        <v>20.13</v>
      </c>
      <c r="F43" s="70">
        <v>0.0005752314814814815</v>
      </c>
      <c r="G43" s="48">
        <f t="shared" si="6"/>
        <v>78.53211009174312</v>
      </c>
      <c r="H43" s="34">
        <f t="shared" si="7"/>
        <v>49.78976007914914</v>
      </c>
      <c r="I43" s="103">
        <f t="shared" si="8"/>
        <v>79.07444668008047</v>
      </c>
      <c r="J43" s="123">
        <f t="shared" si="9"/>
        <v>207.3963168509727</v>
      </c>
      <c r="K43" s="48">
        <f t="shared" si="10"/>
        <v>78.68687453090487</v>
      </c>
      <c r="L43" s="21">
        <f t="shared" si="11"/>
        <v>88.68687453090487</v>
      </c>
    </row>
    <row r="44" spans="1:12" ht="12.75">
      <c r="A44" s="5">
        <v>35</v>
      </c>
      <c r="B44" s="6" t="s">
        <v>178</v>
      </c>
      <c r="C44" s="6" t="s">
        <v>38</v>
      </c>
      <c r="D44" s="22">
        <v>4.08</v>
      </c>
      <c r="E44" s="22">
        <v>17.8</v>
      </c>
      <c r="F44" s="70">
        <v>0.0005173611111111111</v>
      </c>
      <c r="G44" s="48">
        <f t="shared" si="6"/>
        <v>74.86238532110092</v>
      </c>
      <c r="H44" s="34">
        <f t="shared" si="7"/>
        <v>44.02671283700223</v>
      </c>
      <c r="I44" s="103">
        <f t="shared" si="8"/>
        <v>87.9194630872483</v>
      </c>
      <c r="J44" s="123">
        <f t="shared" si="9"/>
        <v>206.80856124535143</v>
      </c>
      <c r="K44" s="48">
        <f t="shared" si="10"/>
        <v>78.46387803657662</v>
      </c>
      <c r="L44" s="21">
        <f t="shared" si="11"/>
        <v>88.46387803657662</v>
      </c>
    </row>
    <row r="45" spans="1:12" ht="12.75">
      <c r="A45" s="5">
        <v>36</v>
      </c>
      <c r="B45" s="73" t="s">
        <v>165</v>
      </c>
      <c r="C45" s="73" t="s">
        <v>63</v>
      </c>
      <c r="D45" s="22">
        <v>4.37</v>
      </c>
      <c r="E45" s="22">
        <v>16.28</v>
      </c>
      <c r="F45" s="70">
        <v>0.0005324074074074074</v>
      </c>
      <c r="G45" s="48">
        <f t="shared" si="6"/>
        <v>80.18348623853211</v>
      </c>
      <c r="H45" s="34">
        <f t="shared" si="7"/>
        <v>40.26712837002226</v>
      </c>
      <c r="I45" s="103">
        <f t="shared" si="8"/>
        <v>85.43478260869563</v>
      </c>
      <c r="J45" s="123">
        <f t="shared" si="9"/>
        <v>205.88539721725</v>
      </c>
      <c r="K45" s="48">
        <f t="shared" si="10"/>
        <v>78.1136264354218</v>
      </c>
      <c r="L45" s="21">
        <f t="shared" si="11"/>
        <v>88.1136264354218</v>
      </c>
    </row>
    <row r="46" spans="1:12" ht="12.75">
      <c r="A46" s="5">
        <v>37</v>
      </c>
      <c r="B46" s="73" t="s">
        <v>156</v>
      </c>
      <c r="C46" s="73" t="s">
        <v>20</v>
      </c>
      <c r="D46" s="22">
        <v>3.83</v>
      </c>
      <c r="E46" s="22">
        <v>21.96</v>
      </c>
      <c r="F46" s="70">
        <v>0.0005659722222222222</v>
      </c>
      <c r="G46" s="48">
        <f t="shared" si="6"/>
        <v>70.27522935779817</v>
      </c>
      <c r="H46" s="34">
        <f t="shared" si="7"/>
        <v>54.31610190452635</v>
      </c>
      <c r="I46" s="103">
        <f t="shared" si="8"/>
        <v>80.36809815950919</v>
      </c>
      <c r="J46" s="123">
        <f t="shared" si="9"/>
        <v>204.9594294218337</v>
      </c>
      <c r="K46" s="48">
        <f t="shared" si="10"/>
        <v>77.76231107532342</v>
      </c>
      <c r="L46" s="21">
        <f t="shared" si="11"/>
        <v>87.76231107532342</v>
      </c>
    </row>
    <row r="47" spans="1:12" ht="12.75">
      <c r="A47" s="5">
        <v>38</v>
      </c>
      <c r="B47" s="75" t="s">
        <v>318</v>
      </c>
      <c r="C47" s="75" t="s">
        <v>123</v>
      </c>
      <c r="D47" s="22">
        <v>4.09</v>
      </c>
      <c r="E47" s="22">
        <v>17.54</v>
      </c>
      <c r="F47" s="70">
        <v>0.0005347222222222222</v>
      </c>
      <c r="G47" s="48">
        <f t="shared" si="6"/>
        <v>75.04587155963303</v>
      </c>
      <c r="H47" s="34">
        <f t="shared" si="7"/>
        <v>43.383626020281966</v>
      </c>
      <c r="I47" s="103">
        <f t="shared" si="8"/>
        <v>85.06493506493504</v>
      </c>
      <c r="J47" s="123">
        <f t="shared" si="9"/>
        <v>203.49443264485004</v>
      </c>
      <c r="K47" s="48">
        <f t="shared" si="10"/>
        <v>77.20648626932396</v>
      </c>
      <c r="L47" s="21">
        <f t="shared" si="11"/>
        <v>87.20648626932396</v>
      </c>
    </row>
    <row r="48" spans="1:12" ht="12.75">
      <c r="A48" s="5">
        <v>39</v>
      </c>
      <c r="B48" s="6" t="s">
        <v>169</v>
      </c>
      <c r="C48" s="17" t="s">
        <v>35</v>
      </c>
      <c r="D48" s="22">
        <v>4.14</v>
      </c>
      <c r="E48" s="22">
        <v>17.78</v>
      </c>
      <c r="F48" s="70">
        <v>0.0005543981481481482</v>
      </c>
      <c r="G48" s="48">
        <f t="shared" si="6"/>
        <v>75.96330275229357</v>
      </c>
      <c r="H48" s="34">
        <f t="shared" si="7"/>
        <v>43.97724462033144</v>
      </c>
      <c r="I48" s="103">
        <f t="shared" si="8"/>
        <v>82.04592901878912</v>
      </c>
      <c r="J48" s="123">
        <f t="shared" si="9"/>
        <v>201.98647639141416</v>
      </c>
      <c r="K48" s="48">
        <f t="shared" si="10"/>
        <v>76.63436249049396</v>
      </c>
      <c r="L48" s="21">
        <f t="shared" si="11"/>
        <v>86.63436249049396</v>
      </c>
    </row>
    <row r="49" spans="1:12" ht="12.75">
      <c r="A49" s="5">
        <v>40</v>
      </c>
      <c r="B49" s="73" t="s">
        <v>161</v>
      </c>
      <c r="C49" s="73" t="s">
        <v>20</v>
      </c>
      <c r="D49" s="22">
        <v>3.9</v>
      </c>
      <c r="E49" s="22">
        <v>19.2</v>
      </c>
      <c r="F49" s="70">
        <v>0.0005694444444444445</v>
      </c>
      <c r="G49" s="48">
        <f t="shared" si="6"/>
        <v>71.55963302752293</v>
      </c>
      <c r="H49" s="34">
        <f t="shared" si="7"/>
        <v>47.48948800395746</v>
      </c>
      <c r="I49" s="103">
        <f t="shared" si="8"/>
        <v>79.87804878048779</v>
      </c>
      <c r="J49" s="123">
        <f t="shared" si="9"/>
        <v>198.92716981196818</v>
      </c>
      <c r="K49" s="48">
        <f t="shared" si="10"/>
        <v>75.47365107274292</v>
      </c>
      <c r="L49" s="21">
        <f t="shared" si="11"/>
        <v>85.47365107274292</v>
      </c>
    </row>
    <row r="50" spans="1:12" ht="12.75">
      <c r="A50" s="5">
        <v>41</v>
      </c>
      <c r="B50" s="6" t="s">
        <v>152</v>
      </c>
      <c r="C50" s="17" t="s">
        <v>63</v>
      </c>
      <c r="D50" s="22">
        <v>4.33</v>
      </c>
      <c r="E50" s="22">
        <v>16.57</v>
      </c>
      <c r="F50" s="70">
        <v>0.0005810185185185186</v>
      </c>
      <c r="G50" s="48">
        <f t="shared" si="6"/>
        <v>79.44954128440367</v>
      </c>
      <c r="H50" s="34">
        <f t="shared" si="7"/>
        <v>40.9844175117487</v>
      </c>
      <c r="I50" s="103">
        <f t="shared" si="8"/>
        <v>78.28685258964141</v>
      </c>
      <c r="J50" s="123">
        <f t="shared" si="9"/>
        <v>198.72081138579378</v>
      </c>
      <c r="K50" s="48">
        <f t="shared" si="10"/>
        <v>75.39535797749741</v>
      </c>
      <c r="L50" s="21">
        <f t="shared" si="11"/>
        <v>85.39535797749741</v>
      </c>
    </row>
    <row r="51" spans="1:12" ht="12.75">
      <c r="A51" s="5">
        <v>42</v>
      </c>
      <c r="B51" s="6" t="s">
        <v>375</v>
      </c>
      <c r="C51" s="6" t="s">
        <v>15</v>
      </c>
      <c r="D51" s="22">
        <v>3.74</v>
      </c>
      <c r="E51" s="22">
        <v>21.78</v>
      </c>
      <c r="F51" s="70">
        <v>0.0005972222222222222</v>
      </c>
      <c r="G51" s="48">
        <f t="shared" si="6"/>
        <v>68.62385321100918</v>
      </c>
      <c r="H51" s="34">
        <f t="shared" si="7"/>
        <v>53.87088795448924</v>
      </c>
      <c r="I51" s="103">
        <f t="shared" si="8"/>
        <v>76.16279069767441</v>
      </c>
      <c r="J51" s="123">
        <f t="shared" si="9"/>
        <v>198.65753186317284</v>
      </c>
      <c r="K51" s="48">
        <f t="shared" si="10"/>
        <v>75.37134950939898</v>
      </c>
      <c r="L51" s="21">
        <f t="shared" si="11"/>
        <v>85.37134950939898</v>
      </c>
    </row>
    <row r="52" spans="1:12" ht="12.75">
      <c r="A52" s="5">
        <v>43</v>
      </c>
      <c r="B52" s="187" t="s">
        <v>39</v>
      </c>
      <c r="C52" s="187" t="s">
        <v>43</v>
      </c>
      <c r="D52" s="22">
        <v>3.96</v>
      </c>
      <c r="E52" s="22">
        <v>17.41</v>
      </c>
      <c r="F52" s="70">
        <v>0.0005497685185185186</v>
      </c>
      <c r="G52" s="48">
        <f t="shared" si="6"/>
        <v>72.66055045871559</v>
      </c>
      <c r="H52" s="34">
        <f t="shared" si="7"/>
        <v>43.062082611921845</v>
      </c>
      <c r="I52" s="103">
        <f t="shared" si="8"/>
        <v>82.73684210526314</v>
      </c>
      <c r="J52" s="123">
        <f t="shared" si="9"/>
        <v>198.4594751759006</v>
      </c>
      <c r="K52" s="48">
        <f t="shared" si="10"/>
        <v>75.29620612238986</v>
      </c>
      <c r="L52" s="21">
        <f t="shared" si="11"/>
        <v>85.29620612238986</v>
      </c>
    </row>
    <row r="53" spans="1:12" ht="12.75">
      <c r="A53" s="5">
        <v>44</v>
      </c>
      <c r="B53" s="6" t="s">
        <v>174</v>
      </c>
      <c r="C53" s="6" t="s">
        <v>8</v>
      </c>
      <c r="D53" s="22">
        <v>3.64</v>
      </c>
      <c r="E53" s="22">
        <v>19.9</v>
      </c>
      <c r="F53" s="70">
        <v>0.0005578703703703704</v>
      </c>
      <c r="G53" s="48">
        <f t="shared" si="6"/>
        <v>66.78899082568807</v>
      </c>
      <c r="H53" s="34">
        <f t="shared" si="7"/>
        <v>49.22087558743507</v>
      </c>
      <c r="I53" s="103">
        <f t="shared" si="8"/>
        <v>81.53526970954356</v>
      </c>
      <c r="J53" s="123">
        <f t="shared" si="9"/>
        <v>197.5451361226667</v>
      </c>
      <c r="K53" s="48">
        <f t="shared" si="10"/>
        <v>74.9493027469928</v>
      </c>
      <c r="L53" s="21">
        <f t="shared" si="11"/>
        <v>84.9493027469928</v>
      </c>
    </row>
    <row r="54" spans="1:12" ht="12.75">
      <c r="A54" s="5">
        <v>45</v>
      </c>
      <c r="B54" s="73" t="s">
        <v>98</v>
      </c>
      <c r="C54" s="73" t="s">
        <v>44</v>
      </c>
      <c r="D54" s="22">
        <v>3.77</v>
      </c>
      <c r="E54" s="22">
        <v>21.17</v>
      </c>
      <c r="F54" s="70">
        <v>0.0006145833333333334</v>
      </c>
      <c r="G54" s="48">
        <f t="shared" si="6"/>
        <v>69.1743119266055</v>
      </c>
      <c r="H54" s="34">
        <f t="shared" si="7"/>
        <v>52.362107346030186</v>
      </c>
      <c r="I54" s="103">
        <f t="shared" si="8"/>
        <v>74.01129943502822</v>
      </c>
      <c r="J54" s="123">
        <f t="shared" si="9"/>
        <v>195.5477187076639</v>
      </c>
      <c r="K54" s="48">
        <f t="shared" si="10"/>
        <v>74.19147572331856</v>
      </c>
      <c r="L54" s="21">
        <f t="shared" si="11"/>
        <v>84.19147572331856</v>
      </c>
    </row>
    <row r="55" spans="1:12" ht="12.75">
      <c r="A55" s="5">
        <v>46</v>
      </c>
      <c r="B55" s="75" t="s">
        <v>227</v>
      </c>
      <c r="C55" s="75" t="s">
        <v>320</v>
      </c>
      <c r="D55" s="22">
        <v>4.22</v>
      </c>
      <c r="E55" s="22">
        <v>15.37</v>
      </c>
      <c r="F55" s="70">
        <v>0.0005694444444444445</v>
      </c>
      <c r="G55" s="48">
        <f t="shared" si="6"/>
        <v>77.43119266055045</v>
      </c>
      <c r="H55" s="34">
        <f t="shared" si="7"/>
        <v>38.01632451150136</v>
      </c>
      <c r="I55" s="103">
        <f t="shared" si="8"/>
        <v>79.87804878048779</v>
      </c>
      <c r="J55" s="123">
        <f t="shared" si="9"/>
        <v>195.3255659525396</v>
      </c>
      <c r="K55" s="48">
        <f t="shared" si="10"/>
        <v>74.10719020545316</v>
      </c>
      <c r="L55" s="21">
        <f t="shared" si="11"/>
        <v>84.10719020545316</v>
      </c>
    </row>
    <row r="56" spans="1:12" ht="12.75">
      <c r="A56" s="5">
        <v>47</v>
      </c>
      <c r="B56" s="75" t="s">
        <v>133</v>
      </c>
      <c r="C56" s="75" t="s">
        <v>83</v>
      </c>
      <c r="D56" s="22">
        <v>3.38</v>
      </c>
      <c r="E56" s="22">
        <v>22.54</v>
      </c>
      <c r="F56" s="70">
        <v>0.0006041666666666667</v>
      </c>
      <c r="G56" s="48">
        <f t="shared" si="6"/>
        <v>62.0183486238532</v>
      </c>
      <c r="H56" s="34">
        <f t="shared" si="7"/>
        <v>55.75068018797922</v>
      </c>
      <c r="I56" s="103">
        <f t="shared" si="8"/>
        <v>75.28735632183906</v>
      </c>
      <c r="J56" s="123">
        <f t="shared" si="9"/>
        <v>193.05638513367148</v>
      </c>
      <c r="K56" s="48">
        <f t="shared" si="10"/>
        <v>73.24625521348553</v>
      </c>
      <c r="L56" s="21">
        <f t="shared" si="11"/>
        <v>83.24625521348553</v>
      </c>
    </row>
    <row r="57" spans="1:12" ht="12.75">
      <c r="A57" s="5">
        <v>48</v>
      </c>
      <c r="B57" s="73" t="s">
        <v>388</v>
      </c>
      <c r="C57" s="73" t="s">
        <v>106</v>
      </c>
      <c r="D57" s="22">
        <v>4.3</v>
      </c>
      <c r="E57" s="22">
        <v>13.01</v>
      </c>
      <c r="F57" s="70">
        <v>0.0005555555555555556</v>
      </c>
      <c r="G57" s="48">
        <f t="shared" si="6"/>
        <v>78.89908256880733</v>
      </c>
      <c r="H57" s="34">
        <f t="shared" si="7"/>
        <v>32.17907494434826</v>
      </c>
      <c r="I57" s="103">
        <f t="shared" si="8"/>
        <v>81.87499999999999</v>
      </c>
      <c r="J57" s="123">
        <f t="shared" si="9"/>
        <v>192.9531575131556</v>
      </c>
      <c r="K57" s="48">
        <f t="shared" si="10"/>
        <v>73.20709029991816</v>
      </c>
      <c r="L57" s="21">
        <f t="shared" si="11"/>
        <v>83.20709029991816</v>
      </c>
    </row>
    <row r="58" spans="1:12" ht="12.75">
      <c r="A58" s="5">
        <v>49</v>
      </c>
      <c r="B58" s="73" t="s">
        <v>30</v>
      </c>
      <c r="C58" s="73" t="s">
        <v>17</v>
      </c>
      <c r="D58" s="22">
        <v>3.95</v>
      </c>
      <c r="E58" s="22">
        <v>18.23</v>
      </c>
      <c r="F58" s="70">
        <v>0.000605324074074074</v>
      </c>
      <c r="G58" s="48">
        <f t="shared" si="6"/>
        <v>72.47706422018348</v>
      </c>
      <c r="H58" s="34">
        <f t="shared" si="7"/>
        <v>45.09027949542419</v>
      </c>
      <c r="I58" s="103">
        <f t="shared" si="8"/>
        <v>75.1434034416826</v>
      </c>
      <c r="J58" s="123">
        <f t="shared" si="9"/>
        <v>192.71074715729026</v>
      </c>
      <c r="K58" s="48">
        <f t="shared" si="10"/>
        <v>73.11511897879448</v>
      </c>
      <c r="L58" s="21">
        <f t="shared" si="11"/>
        <v>83.11511897879448</v>
      </c>
    </row>
    <row r="59" spans="1:12" ht="12.75">
      <c r="A59" s="5">
        <v>50</v>
      </c>
      <c r="B59" s="73" t="s">
        <v>236</v>
      </c>
      <c r="C59" s="73" t="s">
        <v>10</v>
      </c>
      <c r="D59" s="22">
        <v>4.14</v>
      </c>
      <c r="E59" s="22">
        <v>15.62</v>
      </c>
      <c r="F59" s="70">
        <v>0.0005914351851851852</v>
      </c>
      <c r="G59" s="48">
        <f t="shared" si="6"/>
        <v>75.96330275229357</v>
      </c>
      <c r="H59" s="34">
        <f t="shared" si="7"/>
        <v>38.63467721988622</v>
      </c>
      <c r="I59" s="103">
        <f t="shared" si="8"/>
        <v>76.90802348336592</v>
      </c>
      <c r="J59" s="123">
        <f t="shared" si="9"/>
        <v>191.5060034555457</v>
      </c>
      <c r="K59" s="48">
        <f t="shared" si="10"/>
        <v>72.65803508289682</v>
      </c>
      <c r="L59" s="21">
        <f t="shared" si="11"/>
        <v>82.65803508289682</v>
      </c>
    </row>
    <row r="60" spans="1:12" ht="12.75">
      <c r="A60" s="5">
        <v>51</v>
      </c>
      <c r="B60" s="187" t="s">
        <v>40</v>
      </c>
      <c r="C60" s="187" t="s">
        <v>15</v>
      </c>
      <c r="D60" s="22">
        <v>4.13</v>
      </c>
      <c r="E60" s="22">
        <v>17.48</v>
      </c>
      <c r="F60" s="70">
        <v>0.000630787037037037</v>
      </c>
      <c r="G60" s="48">
        <f t="shared" si="6"/>
        <v>75.77981651376146</v>
      </c>
      <c r="H60" s="34">
        <f t="shared" si="7"/>
        <v>43.235221370269606</v>
      </c>
      <c r="I60" s="103">
        <f t="shared" si="8"/>
        <v>72.11009174311926</v>
      </c>
      <c r="J60" s="123">
        <f t="shared" si="9"/>
        <v>191.12512962715033</v>
      </c>
      <c r="K60" s="48">
        <f t="shared" si="10"/>
        <v>72.51353024499949</v>
      </c>
      <c r="L60" s="21">
        <f t="shared" si="11"/>
        <v>82.51353024499949</v>
      </c>
    </row>
    <row r="61" spans="1:12" ht="12.75">
      <c r="A61" s="5">
        <v>52</v>
      </c>
      <c r="B61" s="73" t="s">
        <v>228</v>
      </c>
      <c r="C61" s="73" t="s">
        <v>80</v>
      </c>
      <c r="D61" s="22">
        <v>3.98</v>
      </c>
      <c r="E61" s="22">
        <v>17.5</v>
      </c>
      <c r="F61" s="70">
        <v>0.0006180555555555556</v>
      </c>
      <c r="G61" s="48">
        <f t="shared" si="6"/>
        <v>73.02752293577981</v>
      </c>
      <c r="H61" s="34">
        <f t="shared" si="7"/>
        <v>43.28468958694039</v>
      </c>
      <c r="I61" s="103">
        <f t="shared" si="8"/>
        <v>73.59550561797751</v>
      </c>
      <c r="J61" s="123">
        <f t="shared" si="9"/>
        <v>189.9077181406977</v>
      </c>
      <c r="K61" s="48">
        <f t="shared" si="10"/>
        <v>72.05164014809958</v>
      </c>
      <c r="L61" s="21">
        <f t="shared" si="11"/>
        <v>82.05164014809958</v>
      </c>
    </row>
    <row r="62" spans="1:12" ht="12.75">
      <c r="A62" s="5">
        <v>53</v>
      </c>
      <c r="B62" s="73" t="s">
        <v>183</v>
      </c>
      <c r="C62" s="73" t="s">
        <v>10</v>
      </c>
      <c r="D62" s="22">
        <v>3.84</v>
      </c>
      <c r="E62" s="22">
        <v>19.25</v>
      </c>
      <c r="F62" s="70">
        <v>0.0006377314814814814</v>
      </c>
      <c r="G62" s="48">
        <f t="shared" si="6"/>
        <v>70.45871559633026</v>
      </c>
      <c r="H62" s="34">
        <f t="shared" si="7"/>
        <v>47.613158545634434</v>
      </c>
      <c r="I62" s="103">
        <f t="shared" si="8"/>
        <v>71.32486388384754</v>
      </c>
      <c r="J62" s="123">
        <f t="shared" si="9"/>
        <v>189.39673802581223</v>
      </c>
      <c r="K62" s="48">
        <f t="shared" si="10"/>
        <v>71.85777253849939</v>
      </c>
      <c r="L62" s="21">
        <f t="shared" si="11"/>
        <v>81.85777253849939</v>
      </c>
    </row>
    <row r="63" spans="1:12" ht="12.75">
      <c r="A63" s="5">
        <v>54</v>
      </c>
      <c r="B63" s="187" t="s">
        <v>127</v>
      </c>
      <c r="C63" s="187" t="s">
        <v>38</v>
      </c>
      <c r="D63" s="22">
        <v>4.29</v>
      </c>
      <c r="E63" s="22">
        <v>17.19</v>
      </c>
      <c r="F63" s="70">
        <v>0.0006851851851851853</v>
      </c>
      <c r="G63" s="48">
        <f t="shared" si="6"/>
        <v>78.71559633027523</v>
      </c>
      <c r="H63" s="34">
        <f t="shared" si="7"/>
        <v>42.51793222854317</v>
      </c>
      <c r="I63" s="103">
        <f t="shared" si="8"/>
        <v>66.38513513513512</v>
      </c>
      <c r="J63" s="123">
        <f t="shared" si="9"/>
        <v>187.61866369395352</v>
      </c>
      <c r="K63" s="48">
        <f t="shared" si="10"/>
        <v>71.18316503349668</v>
      </c>
      <c r="L63" s="21">
        <f t="shared" si="11"/>
        <v>81.18316503349668</v>
      </c>
    </row>
    <row r="64" spans="1:12" ht="12.75">
      <c r="A64" s="5">
        <v>55</v>
      </c>
      <c r="B64" s="17" t="s">
        <v>53</v>
      </c>
      <c r="C64" s="17" t="s">
        <v>13</v>
      </c>
      <c r="D64" s="22">
        <v>3.8</v>
      </c>
      <c r="E64" s="22">
        <v>16.21</v>
      </c>
      <c r="F64" s="70">
        <v>0.0005891203703703704</v>
      </c>
      <c r="G64" s="48">
        <f t="shared" si="6"/>
        <v>69.72477064220183</v>
      </c>
      <c r="H64" s="34">
        <f t="shared" si="7"/>
        <v>40.0939896116745</v>
      </c>
      <c r="I64" s="103">
        <f t="shared" si="8"/>
        <v>77.21021611001963</v>
      </c>
      <c r="J64" s="123">
        <f t="shared" si="9"/>
        <v>187.02897636389596</v>
      </c>
      <c r="K64" s="48">
        <f t="shared" si="10"/>
        <v>70.95943563628637</v>
      </c>
      <c r="L64" s="21">
        <f t="shared" si="11"/>
        <v>80.95943563628637</v>
      </c>
    </row>
    <row r="65" spans="1:12" ht="12.75">
      <c r="A65" s="5">
        <v>56</v>
      </c>
      <c r="B65" s="73" t="s">
        <v>66</v>
      </c>
      <c r="C65" s="73" t="s">
        <v>23</v>
      </c>
      <c r="D65" s="22">
        <v>3.9</v>
      </c>
      <c r="E65" s="22">
        <v>20.93</v>
      </c>
      <c r="F65" s="70">
        <v>0.0007164351851851853</v>
      </c>
      <c r="G65" s="48">
        <f t="shared" si="6"/>
        <v>71.55963302752293</v>
      </c>
      <c r="H65" s="34">
        <f t="shared" si="7"/>
        <v>51.76848874598071</v>
      </c>
      <c r="I65" s="103">
        <f t="shared" si="8"/>
        <v>63.48949919224553</v>
      </c>
      <c r="J65" s="123">
        <f t="shared" si="9"/>
        <v>186.8176209657492</v>
      </c>
      <c r="K65" s="48">
        <f t="shared" si="10"/>
        <v>70.87924667272173</v>
      </c>
      <c r="L65" s="21">
        <f t="shared" si="11"/>
        <v>80.87924667272173</v>
      </c>
    </row>
    <row r="66" spans="1:12" ht="12.75">
      <c r="A66" s="5">
        <v>57</v>
      </c>
      <c r="B66" s="75" t="s">
        <v>319</v>
      </c>
      <c r="C66" s="75" t="s">
        <v>320</v>
      </c>
      <c r="D66" s="22">
        <v>4.29</v>
      </c>
      <c r="E66" s="22">
        <v>14.02</v>
      </c>
      <c r="F66" s="70">
        <v>0.000625</v>
      </c>
      <c r="G66" s="48">
        <f t="shared" si="6"/>
        <v>78.71559633027523</v>
      </c>
      <c r="H66" s="34">
        <f t="shared" si="7"/>
        <v>34.6772198862231</v>
      </c>
      <c r="I66" s="103">
        <f t="shared" si="8"/>
        <v>72.77777777777776</v>
      </c>
      <c r="J66" s="123">
        <f t="shared" si="9"/>
        <v>186.1705939942761</v>
      </c>
      <c r="K66" s="48">
        <f t="shared" si="10"/>
        <v>70.63376241873183</v>
      </c>
      <c r="L66" s="21">
        <f t="shared" si="11"/>
        <v>80.63376241873183</v>
      </c>
    </row>
    <row r="67" spans="1:12" ht="12.75">
      <c r="A67" s="5">
        <v>58</v>
      </c>
      <c r="B67" s="6" t="s">
        <v>171</v>
      </c>
      <c r="C67" s="6" t="s">
        <v>10</v>
      </c>
      <c r="D67" s="22">
        <v>4.02</v>
      </c>
      <c r="E67" s="22">
        <v>13.7</v>
      </c>
      <c r="F67" s="70">
        <v>0.0005798611111111112</v>
      </c>
      <c r="G67" s="48">
        <f t="shared" si="6"/>
        <v>73.76146788990825</v>
      </c>
      <c r="H67" s="34">
        <f t="shared" si="7"/>
        <v>33.885728419490476</v>
      </c>
      <c r="I67" s="103">
        <f t="shared" si="8"/>
        <v>78.44311377245506</v>
      </c>
      <c r="J67" s="123">
        <f t="shared" si="9"/>
        <v>186.09031008185377</v>
      </c>
      <c r="K67" s="48">
        <f t="shared" si="10"/>
        <v>70.60330242677274</v>
      </c>
      <c r="L67" s="21">
        <f t="shared" si="11"/>
        <v>80.60330242677274</v>
      </c>
    </row>
    <row r="68" spans="1:12" ht="12.75">
      <c r="A68" s="5">
        <v>59</v>
      </c>
      <c r="B68" s="73" t="s">
        <v>9</v>
      </c>
      <c r="C68" s="73" t="s">
        <v>416</v>
      </c>
      <c r="D68" s="22">
        <v>3.7</v>
      </c>
      <c r="E68" s="22">
        <v>15.73</v>
      </c>
      <c r="F68" s="70">
        <v>0.0005740740740740741</v>
      </c>
      <c r="G68" s="48">
        <f t="shared" si="6"/>
        <v>67.88990825688074</v>
      </c>
      <c r="H68" s="34">
        <f t="shared" si="7"/>
        <v>38.90675241157556</v>
      </c>
      <c r="I68" s="103">
        <f t="shared" si="8"/>
        <v>79.23387096774192</v>
      </c>
      <c r="J68" s="123">
        <f t="shared" si="9"/>
        <v>186.03053163619822</v>
      </c>
      <c r="K68" s="48">
        <f t="shared" si="10"/>
        <v>70.58062227929291</v>
      </c>
      <c r="L68" s="21">
        <f t="shared" si="11"/>
        <v>80.58062227929291</v>
      </c>
    </row>
    <row r="69" spans="1:12" ht="12.75">
      <c r="A69" s="5">
        <v>60</v>
      </c>
      <c r="B69" s="17" t="s">
        <v>53</v>
      </c>
      <c r="C69" s="73" t="s">
        <v>48</v>
      </c>
      <c r="D69" s="22">
        <v>3.68</v>
      </c>
      <c r="E69" s="22">
        <v>17.62</v>
      </c>
      <c r="F69" s="70">
        <v>0.0006087962962962963</v>
      </c>
      <c r="G69" s="48">
        <f t="shared" si="6"/>
        <v>67.52293577981652</v>
      </c>
      <c r="H69" s="34">
        <f t="shared" si="7"/>
        <v>43.58149888696513</v>
      </c>
      <c r="I69" s="103">
        <f t="shared" si="8"/>
        <v>74.71482889733839</v>
      </c>
      <c r="J69" s="123">
        <f t="shared" si="9"/>
        <v>185.81926356412004</v>
      </c>
      <c r="K69" s="48">
        <f t="shared" si="10"/>
        <v>70.50046644753846</v>
      </c>
      <c r="L69" s="21">
        <f t="shared" si="11"/>
        <v>80.50046644753846</v>
      </c>
    </row>
    <row r="70" spans="1:12" ht="12.75">
      <c r="A70" s="5">
        <v>61</v>
      </c>
      <c r="B70" s="73" t="s">
        <v>235</v>
      </c>
      <c r="C70" s="73" t="s">
        <v>43</v>
      </c>
      <c r="D70" s="22">
        <v>4.4</v>
      </c>
      <c r="E70" s="22">
        <v>12.18</v>
      </c>
      <c r="F70" s="70">
        <v>0.0006215277777777778</v>
      </c>
      <c r="G70" s="48">
        <f t="shared" si="6"/>
        <v>80.73394495412845</v>
      </c>
      <c r="H70" s="34">
        <f t="shared" si="7"/>
        <v>30.12614395251051</v>
      </c>
      <c r="I70" s="103">
        <f t="shared" si="8"/>
        <v>73.18435754189943</v>
      </c>
      <c r="J70" s="123">
        <f t="shared" si="9"/>
        <v>184.0444464485384</v>
      </c>
      <c r="K70" s="48">
        <f t="shared" si="10"/>
        <v>69.82709474157211</v>
      </c>
      <c r="L70" s="21">
        <f t="shared" si="11"/>
        <v>79.82709474157211</v>
      </c>
    </row>
    <row r="71" spans="1:12" ht="12.75">
      <c r="A71" s="5">
        <v>62</v>
      </c>
      <c r="B71" s="75" t="s">
        <v>318</v>
      </c>
      <c r="C71" s="75" t="s">
        <v>321</v>
      </c>
      <c r="D71" s="22">
        <v>3.94</v>
      </c>
      <c r="E71" s="22">
        <v>12.31</v>
      </c>
      <c r="F71" s="70">
        <v>0.0005671296296296296</v>
      </c>
      <c r="G71" s="48">
        <f t="shared" si="6"/>
        <v>72.29357798165137</v>
      </c>
      <c r="H71" s="34">
        <f t="shared" si="7"/>
        <v>30.44768736087064</v>
      </c>
      <c r="I71" s="103">
        <f t="shared" si="8"/>
        <v>80.20408163265306</v>
      </c>
      <c r="J71" s="123">
        <f t="shared" si="9"/>
        <v>182.94534697517508</v>
      </c>
      <c r="K71" s="48">
        <f t="shared" si="10"/>
        <v>69.41009262856127</v>
      </c>
      <c r="L71" s="21">
        <f t="shared" si="11"/>
        <v>79.41009262856127</v>
      </c>
    </row>
    <row r="72" spans="1:12" ht="12.75">
      <c r="A72" s="5">
        <v>63</v>
      </c>
      <c r="B72" s="75" t="s">
        <v>179</v>
      </c>
      <c r="C72" s="75" t="s">
        <v>120</v>
      </c>
      <c r="D72" s="22">
        <v>3.64</v>
      </c>
      <c r="E72" s="22">
        <v>14.72</v>
      </c>
      <c r="F72" s="70">
        <v>0.0005763888888888889</v>
      </c>
      <c r="G72" s="48">
        <f t="shared" si="6"/>
        <v>66.78899082568807</v>
      </c>
      <c r="H72" s="34">
        <f t="shared" si="7"/>
        <v>36.40860746970072</v>
      </c>
      <c r="I72" s="103">
        <f t="shared" si="8"/>
        <v>78.91566265060239</v>
      </c>
      <c r="J72" s="123">
        <f t="shared" si="9"/>
        <v>182.11326094599116</v>
      </c>
      <c r="K72" s="48">
        <f t="shared" si="10"/>
        <v>69.09439633283408</v>
      </c>
      <c r="L72" s="21">
        <f t="shared" si="11"/>
        <v>79.09439633283408</v>
      </c>
    </row>
    <row r="73" spans="1:12" ht="12.75">
      <c r="A73" s="5">
        <v>64</v>
      </c>
      <c r="B73" s="187" t="s">
        <v>175</v>
      </c>
      <c r="C73" s="187" t="s">
        <v>246</v>
      </c>
      <c r="D73" s="22">
        <v>3.65</v>
      </c>
      <c r="E73" s="22">
        <v>16.64</v>
      </c>
      <c r="F73" s="70">
        <v>0.0006157407407407408</v>
      </c>
      <c r="G73" s="48">
        <f t="shared" si="6"/>
        <v>66.97247706422019</v>
      </c>
      <c r="H73" s="34">
        <f t="shared" si="7"/>
        <v>41.157556270096464</v>
      </c>
      <c r="I73" s="103">
        <f t="shared" si="8"/>
        <v>73.8721804511278</v>
      </c>
      <c r="J73" s="123">
        <f t="shared" si="9"/>
        <v>182.00221378544444</v>
      </c>
      <c r="K73" s="48">
        <f t="shared" si="10"/>
        <v>69.05226465893732</v>
      </c>
      <c r="L73" s="21">
        <f t="shared" si="11"/>
        <v>79.05226465893732</v>
      </c>
    </row>
    <row r="74" spans="1:12" ht="12.75">
      <c r="A74" s="5">
        <v>65</v>
      </c>
      <c r="B74" s="6" t="s">
        <v>283</v>
      </c>
      <c r="C74" s="6" t="s">
        <v>280</v>
      </c>
      <c r="D74" s="22">
        <v>4.22</v>
      </c>
      <c r="E74" s="22">
        <v>14.08</v>
      </c>
      <c r="F74" s="70">
        <v>0.00065625</v>
      </c>
      <c r="G74" s="48">
        <f aca="true" t="shared" si="12" ref="G74:G109">(D74/G$8)*100</f>
        <v>77.43119266055045</v>
      </c>
      <c r="H74" s="34">
        <f aca="true" t="shared" si="13" ref="H74:H109">(E74/H$8)*100</f>
        <v>34.825624536235466</v>
      </c>
      <c r="I74" s="103">
        <f aca="true" t="shared" si="14" ref="I74:I105">(I$8/F74)*100</f>
        <v>69.31216931216929</v>
      </c>
      <c r="J74" s="123">
        <f aca="true" t="shared" si="15" ref="J74:J105">SUM(G74:I74)</f>
        <v>181.56898650895522</v>
      </c>
      <c r="K74" s="48">
        <f aca="true" t="shared" si="16" ref="K74:K105">(J74/J$10)*100</f>
        <v>68.88789674312247</v>
      </c>
      <c r="L74" s="21">
        <f aca="true" t="shared" si="17" ref="L74:L105">K74+E$4</f>
        <v>78.88789674312247</v>
      </c>
    </row>
    <row r="75" spans="1:12" ht="12.75">
      <c r="A75" s="5">
        <v>66</v>
      </c>
      <c r="B75" s="73" t="s">
        <v>9</v>
      </c>
      <c r="C75" s="73" t="s">
        <v>20</v>
      </c>
      <c r="D75" s="22">
        <v>3.96</v>
      </c>
      <c r="E75" s="22">
        <v>15.57</v>
      </c>
      <c r="F75" s="70">
        <v>0.0006550925925925926</v>
      </c>
      <c r="G75" s="48">
        <f t="shared" si="12"/>
        <v>72.66055045871559</v>
      </c>
      <c r="H75" s="34">
        <f t="shared" si="13"/>
        <v>38.511006678209256</v>
      </c>
      <c r="I75" s="103">
        <f t="shared" si="14"/>
        <v>69.434628975265</v>
      </c>
      <c r="J75" s="123">
        <f t="shared" si="15"/>
        <v>180.60618611218985</v>
      </c>
      <c r="K75" s="48">
        <f t="shared" si="16"/>
        <v>68.52260696763904</v>
      </c>
      <c r="L75" s="21">
        <f t="shared" si="17"/>
        <v>78.52260696763904</v>
      </c>
    </row>
    <row r="76" spans="1:12" ht="12.75">
      <c r="A76" s="5">
        <v>67</v>
      </c>
      <c r="B76" s="75" t="s">
        <v>376</v>
      </c>
      <c r="C76" s="75" t="s">
        <v>321</v>
      </c>
      <c r="D76" s="22">
        <v>4.23</v>
      </c>
      <c r="E76" s="22">
        <v>15.49</v>
      </c>
      <c r="F76" s="70">
        <v>0.0007060185185185185</v>
      </c>
      <c r="G76" s="48">
        <f t="shared" si="12"/>
        <v>77.61467889908258</v>
      </c>
      <c r="H76" s="34">
        <f t="shared" si="13"/>
        <v>38.31313381152609</v>
      </c>
      <c r="I76" s="103">
        <f t="shared" si="14"/>
        <v>64.42622950819671</v>
      </c>
      <c r="J76" s="123">
        <f t="shared" si="15"/>
        <v>180.35404221880538</v>
      </c>
      <c r="K76" s="48">
        <f t="shared" si="16"/>
        <v>68.42694270896884</v>
      </c>
      <c r="L76" s="21">
        <f t="shared" si="17"/>
        <v>78.42694270896884</v>
      </c>
    </row>
    <row r="77" spans="1:12" ht="12.75">
      <c r="A77" s="5">
        <v>68</v>
      </c>
      <c r="B77" s="75" t="s">
        <v>314</v>
      </c>
      <c r="C77" s="75" t="s">
        <v>315</v>
      </c>
      <c r="D77" s="22">
        <v>3.71</v>
      </c>
      <c r="E77" s="22">
        <v>14.11</v>
      </c>
      <c r="F77" s="70">
        <v>0.0005879629629629629</v>
      </c>
      <c r="G77" s="48">
        <f t="shared" si="12"/>
        <v>68.07339449541284</v>
      </c>
      <c r="H77" s="34">
        <f t="shared" si="13"/>
        <v>34.89982686124165</v>
      </c>
      <c r="I77" s="103">
        <f t="shared" si="14"/>
        <v>77.36220472440945</v>
      </c>
      <c r="J77" s="123">
        <f t="shared" si="15"/>
        <v>180.33542608106393</v>
      </c>
      <c r="K77" s="48">
        <f t="shared" si="16"/>
        <v>68.41987968240717</v>
      </c>
      <c r="L77" s="21">
        <f t="shared" si="17"/>
        <v>78.41987968240717</v>
      </c>
    </row>
    <row r="78" spans="1:12" ht="12.75">
      <c r="A78" s="5">
        <v>69</v>
      </c>
      <c r="B78" s="75" t="s">
        <v>477</v>
      </c>
      <c r="C78" s="75" t="s">
        <v>478</v>
      </c>
      <c r="D78" s="22">
        <v>3.96</v>
      </c>
      <c r="E78" s="22">
        <v>13.62</v>
      </c>
      <c r="F78" s="70">
        <v>0.0006157407407407408</v>
      </c>
      <c r="G78" s="48">
        <f t="shared" si="12"/>
        <v>72.66055045871559</v>
      </c>
      <c r="H78" s="34">
        <f t="shared" si="13"/>
        <v>33.68785555280732</v>
      </c>
      <c r="I78" s="103">
        <f t="shared" si="14"/>
        <v>73.8721804511278</v>
      </c>
      <c r="J78" s="123">
        <f t="shared" si="15"/>
        <v>180.22058646265072</v>
      </c>
      <c r="K78" s="48">
        <f t="shared" si="16"/>
        <v>68.37630913697771</v>
      </c>
      <c r="L78" s="21">
        <f t="shared" si="17"/>
        <v>78.37630913697771</v>
      </c>
    </row>
    <row r="79" spans="1:12" ht="12.75">
      <c r="A79" s="5">
        <v>70</v>
      </c>
      <c r="B79" s="187" t="s">
        <v>127</v>
      </c>
      <c r="C79" s="187" t="s">
        <v>20</v>
      </c>
      <c r="D79" s="22">
        <v>3.86</v>
      </c>
      <c r="E79" s="22">
        <v>11.62</v>
      </c>
      <c r="F79" s="70">
        <v>0.0005659722222222222</v>
      </c>
      <c r="G79" s="48">
        <f t="shared" si="12"/>
        <v>70.82568807339449</v>
      </c>
      <c r="H79" s="34">
        <f t="shared" si="13"/>
        <v>28.741033885728417</v>
      </c>
      <c r="I79" s="103">
        <f t="shared" si="14"/>
        <v>80.36809815950919</v>
      </c>
      <c r="J79" s="123">
        <f t="shared" si="15"/>
        <v>179.9348201186321</v>
      </c>
      <c r="K79" s="48">
        <f t="shared" si="16"/>
        <v>68.26788840512302</v>
      </c>
      <c r="L79" s="21">
        <f t="shared" si="17"/>
        <v>78.26788840512302</v>
      </c>
    </row>
    <row r="80" spans="1:12" ht="12.75">
      <c r="A80" s="5">
        <v>71</v>
      </c>
      <c r="B80" s="73" t="s">
        <v>79</v>
      </c>
      <c r="C80" s="73" t="s">
        <v>80</v>
      </c>
      <c r="D80" s="22">
        <v>3.33</v>
      </c>
      <c r="E80" s="22">
        <v>21.75</v>
      </c>
      <c r="F80" s="70">
        <v>0.0007002314814814815</v>
      </c>
      <c r="G80" s="48">
        <f t="shared" si="12"/>
        <v>61.100917431192656</v>
      </c>
      <c r="H80" s="34">
        <f t="shared" si="13"/>
        <v>53.79668562948305</v>
      </c>
      <c r="I80" s="103">
        <f t="shared" si="14"/>
        <v>64.9586776859504</v>
      </c>
      <c r="J80" s="123">
        <f t="shared" si="15"/>
        <v>179.8562807466261</v>
      </c>
      <c r="K80" s="48">
        <f t="shared" si="16"/>
        <v>68.23809029778629</v>
      </c>
      <c r="L80" s="21">
        <f t="shared" si="17"/>
        <v>78.23809029778629</v>
      </c>
    </row>
    <row r="81" spans="1:12" ht="12.75">
      <c r="A81" s="5">
        <v>72</v>
      </c>
      <c r="B81" s="75" t="s">
        <v>227</v>
      </c>
      <c r="C81" s="75" t="s">
        <v>480</v>
      </c>
      <c r="D81" s="22">
        <v>3.95</v>
      </c>
      <c r="E81" s="22">
        <v>13.62</v>
      </c>
      <c r="F81" s="70">
        <v>0.000619212962962963</v>
      </c>
      <c r="G81" s="48">
        <f t="shared" si="12"/>
        <v>72.47706422018348</v>
      </c>
      <c r="H81" s="34">
        <f t="shared" si="13"/>
        <v>33.68785555280732</v>
      </c>
      <c r="I81" s="103">
        <f t="shared" si="14"/>
        <v>73.45794392523362</v>
      </c>
      <c r="J81" s="123">
        <f t="shared" si="15"/>
        <v>179.62286369822442</v>
      </c>
      <c r="K81" s="48">
        <f t="shared" si="16"/>
        <v>68.14953106838513</v>
      </c>
      <c r="L81" s="21">
        <f t="shared" si="17"/>
        <v>78.14953106838513</v>
      </c>
    </row>
    <row r="82" spans="1:12" ht="12.75">
      <c r="A82" s="5">
        <v>73</v>
      </c>
      <c r="B82" s="73" t="s">
        <v>288</v>
      </c>
      <c r="C82" s="73" t="s">
        <v>445</v>
      </c>
      <c r="D82" s="22">
        <v>3.8</v>
      </c>
      <c r="E82" s="22">
        <v>16.85</v>
      </c>
      <c r="F82" s="70">
        <v>0.0006701388888888888</v>
      </c>
      <c r="G82" s="48">
        <f t="shared" si="12"/>
        <v>69.72477064220183</v>
      </c>
      <c r="H82" s="34">
        <f t="shared" si="13"/>
        <v>41.67697254513975</v>
      </c>
      <c r="I82" s="103">
        <f t="shared" si="14"/>
        <v>67.87564766839377</v>
      </c>
      <c r="J82" s="123">
        <f t="shared" si="15"/>
        <v>179.27739085573535</v>
      </c>
      <c r="K82" s="48">
        <f t="shared" si="16"/>
        <v>68.01845748605963</v>
      </c>
      <c r="L82" s="21">
        <f t="shared" si="17"/>
        <v>78.01845748605963</v>
      </c>
    </row>
    <row r="83" spans="1:12" ht="12.75">
      <c r="A83" s="5">
        <v>74</v>
      </c>
      <c r="B83" s="75" t="s">
        <v>290</v>
      </c>
      <c r="C83" s="75" t="s">
        <v>291</v>
      </c>
      <c r="D83" s="22">
        <v>3.66</v>
      </c>
      <c r="E83" s="22">
        <v>17.03</v>
      </c>
      <c r="F83" s="70">
        <v>0.0006516203703703702</v>
      </c>
      <c r="G83" s="48">
        <f t="shared" si="12"/>
        <v>67.1559633027523</v>
      </c>
      <c r="H83" s="34">
        <f t="shared" si="13"/>
        <v>42.12218649517685</v>
      </c>
      <c r="I83" s="103">
        <f t="shared" si="14"/>
        <v>69.80461811722914</v>
      </c>
      <c r="J83" s="123">
        <f t="shared" si="15"/>
        <v>179.08276791515829</v>
      </c>
      <c r="K83" s="48">
        <f t="shared" si="16"/>
        <v>67.94461687433349</v>
      </c>
      <c r="L83" s="21">
        <f t="shared" si="17"/>
        <v>77.94461687433349</v>
      </c>
    </row>
    <row r="84" spans="1:12" ht="12.75">
      <c r="A84" s="5">
        <v>75</v>
      </c>
      <c r="B84" s="73" t="s">
        <v>66</v>
      </c>
      <c r="C84" s="6" t="s">
        <v>106</v>
      </c>
      <c r="D84" s="22">
        <v>4.28</v>
      </c>
      <c r="E84" s="22">
        <v>9.64</v>
      </c>
      <c r="F84" s="70">
        <v>0.0005972222222222222</v>
      </c>
      <c r="G84" s="48">
        <f t="shared" si="12"/>
        <v>78.53211009174312</v>
      </c>
      <c r="H84" s="34">
        <f t="shared" si="13"/>
        <v>23.84368043532031</v>
      </c>
      <c r="I84" s="103">
        <f t="shared" si="14"/>
        <v>76.16279069767441</v>
      </c>
      <c r="J84" s="123">
        <f t="shared" si="15"/>
        <v>178.53858122473784</v>
      </c>
      <c r="K84" s="48">
        <f t="shared" si="16"/>
        <v>67.738150575989</v>
      </c>
      <c r="L84" s="21">
        <f t="shared" si="17"/>
        <v>77.738150575989</v>
      </c>
    </row>
    <row r="85" spans="1:12" ht="12.75">
      <c r="A85" s="5">
        <v>76</v>
      </c>
      <c r="B85" s="75" t="s">
        <v>387</v>
      </c>
      <c r="C85" s="75" t="s">
        <v>85</v>
      </c>
      <c r="D85" s="22">
        <v>3.7</v>
      </c>
      <c r="E85" s="22">
        <v>12.9</v>
      </c>
      <c r="F85" s="70">
        <v>0.0005833333333333334</v>
      </c>
      <c r="G85" s="48">
        <f t="shared" si="12"/>
        <v>67.88990825688074</v>
      </c>
      <c r="H85" s="34">
        <f t="shared" si="13"/>
        <v>31.906999752658916</v>
      </c>
      <c r="I85" s="103">
        <f t="shared" si="14"/>
        <v>77.97619047619045</v>
      </c>
      <c r="J85" s="123">
        <f t="shared" si="15"/>
        <v>177.77309848573012</v>
      </c>
      <c r="K85" s="48">
        <f t="shared" si="16"/>
        <v>67.44772379718002</v>
      </c>
      <c r="L85" s="21">
        <f t="shared" si="17"/>
        <v>77.44772379718002</v>
      </c>
    </row>
    <row r="86" spans="1:12" ht="12.75">
      <c r="A86" s="5">
        <v>77</v>
      </c>
      <c r="B86" s="6" t="s">
        <v>22</v>
      </c>
      <c r="C86" s="6" t="s">
        <v>23</v>
      </c>
      <c r="D86" s="22">
        <v>3.59</v>
      </c>
      <c r="E86" s="22">
        <v>16.4</v>
      </c>
      <c r="F86" s="70">
        <v>0.0006377314814814814</v>
      </c>
      <c r="G86" s="48">
        <f t="shared" si="12"/>
        <v>65.87155963302752</v>
      </c>
      <c r="H86" s="34">
        <f t="shared" si="13"/>
        <v>40.56393767004699</v>
      </c>
      <c r="I86" s="103">
        <f t="shared" si="14"/>
        <v>71.32486388384754</v>
      </c>
      <c r="J86" s="123">
        <f t="shared" si="15"/>
        <v>177.76036118692204</v>
      </c>
      <c r="K86" s="48">
        <f t="shared" si="16"/>
        <v>67.44289122228963</v>
      </c>
      <c r="L86" s="21">
        <f t="shared" si="17"/>
        <v>77.44289122228963</v>
      </c>
    </row>
    <row r="87" spans="1:12" ht="12.75">
      <c r="A87" s="5">
        <v>78</v>
      </c>
      <c r="B87" s="73" t="s">
        <v>317</v>
      </c>
      <c r="C87" s="73" t="s">
        <v>13</v>
      </c>
      <c r="D87" s="22">
        <v>4.52</v>
      </c>
      <c r="E87" s="22">
        <v>14.55</v>
      </c>
      <c r="F87" s="70">
        <v>0.000787037037037037</v>
      </c>
      <c r="G87" s="48">
        <f t="shared" si="12"/>
        <v>82.93577981651376</v>
      </c>
      <c r="H87" s="34">
        <f t="shared" si="13"/>
        <v>35.98812762799901</v>
      </c>
      <c r="I87" s="103">
        <f t="shared" si="14"/>
        <v>57.794117647058805</v>
      </c>
      <c r="J87" s="123">
        <f t="shared" si="15"/>
        <v>176.71802509157158</v>
      </c>
      <c r="K87" s="48">
        <f t="shared" si="16"/>
        <v>67.04742532974531</v>
      </c>
      <c r="L87" s="21">
        <f t="shared" si="17"/>
        <v>77.04742532974531</v>
      </c>
    </row>
    <row r="88" spans="1:12" ht="12.75">
      <c r="A88" s="5">
        <v>79</v>
      </c>
      <c r="B88" s="75" t="s">
        <v>319</v>
      </c>
      <c r="C88" s="75" t="s">
        <v>353</v>
      </c>
      <c r="D88" s="22">
        <v>4.02</v>
      </c>
      <c r="E88" s="22">
        <v>11.67</v>
      </c>
      <c r="F88" s="70">
        <v>0.0006296296296296296</v>
      </c>
      <c r="G88" s="48">
        <f t="shared" si="12"/>
        <v>73.76146788990825</v>
      </c>
      <c r="H88" s="34">
        <f t="shared" si="13"/>
        <v>28.864704427405393</v>
      </c>
      <c r="I88" s="103">
        <f t="shared" si="14"/>
        <v>72.24264705882352</v>
      </c>
      <c r="J88" s="123">
        <f t="shared" si="15"/>
        <v>174.86881937613714</v>
      </c>
      <c r="K88" s="48">
        <f t="shared" si="16"/>
        <v>66.34583033364527</v>
      </c>
      <c r="L88" s="21">
        <f t="shared" si="17"/>
        <v>76.34583033364527</v>
      </c>
    </row>
    <row r="89" spans="1:12" ht="12.75">
      <c r="A89" s="5">
        <v>80</v>
      </c>
      <c r="B89" s="6" t="s">
        <v>283</v>
      </c>
      <c r="C89" s="6" t="s">
        <v>91</v>
      </c>
      <c r="D89" s="22">
        <v>3.79</v>
      </c>
      <c r="E89" s="22">
        <v>12.5</v>
      </c>
      <c r="F89" s="70">
        <v>0.0006296296296296296</v>
      </c>
      <c r="G89" s="48">
        <f t="shared" si="12"/>
        <v>69.54128440366972</v>
      </c>
      <c r="H89" s="34">
        <f t="shared" si="13"/>
        <v>30.91763541924314</v>
      </c>
      <c r="I89" s="103">
        <f t="shared" si="14"/>
        <v>72.24264705882352</v>
      </c>
      <c r="J89" s="123">
        <f t="shared" si="15"/>
        <v>172.70156688173637</v>
      </c>
      <c r="K89" s="48">
        <f t="shared" si="16"/>
        <v>65.52356729786413</v>
      </c>
      <c r="L89" s="21">
        <f t="shared" si="17"/>
        <v>75.52356729786413</v>
      </c>
    </row>
    <row r="90" spans="1:12" ht="12.75">
      <c r="A90" s="5">
        <v>81</v>
      </c>
      <c r="B90" s="75" t="s">
        <v>137</v>
      </c>
      <c r="C90" s="75" t="s">
        <v>65</v>
      </c>
      <c r="D90" s="22">
        <v>3.59</v>
      </c>
      <c r="E90" s="22">
        <v>18.07</v>
      </c>
      <c r="F90" s="70">
        <v>0.0007384259259259258</v>
      </c>
      <c r="G90" s="48">
        <f t="shared" si="12"/>
        <v>65.87155963302752</v>
      </c>
      <c r="H90" s="34">
        <f t="shared" si="13"/>
        <v>44.69453376205788</v>
      </c>
      <c r="I90" s="103">
        <f t="shared" si="14"/>
        <v>61.59874608150469</v>
      </c>
      <c r="J90" s="123">
        <f t="shared" si="15"/>
        <v>172.1648394765901</v>
      </c>
      <c r="K90" s="48">
        <f t="shared" si="16"/>
        <v>65.31993107795773</v>
      </c>
      <c r="L90" s="21">
        <f t="shared" si="17"/>
        <v>75.31993107795773</v>
      </c>
    </row>
    <row r="91" spans="1:12" ht="12.75">
      <c r="A91" s="5">
        <v>82</v>
      </c>
      <c r="B91" s="75" t="s">
        <v>386</v>
      </c>
      <c r="C91" s="75" t="s">
        <v>37</v>
      </c>
      <c r="D91" s="22">
        <v>3.7</v>
      </c>
      <c r="E91" s="22">
        <v>9.69</v>
      </c>
      <c r="F91" s="70">
        <v>0.0005856481481481482</v>
      </c>
      <c r="G91" s="48">
        <f t="shared" si="12"/>
        <v>67.88990825688074</v>
      </c>
      <c r="H91" s="34">
        <f t="shared" si="13"/>
        <v>23.967350976997277</v>
      </c>
      <c r="I91" s="103">
        <f t="shared" si="14"/>
        <v>77.6679841897233</v>
      </c>
      <c r="J91" s="123">
        <f t="shared" si="15"/>
        <v>169.52524342360132</v>
      </c>
      <c r="K91" s="48">
        <f t="shared" si="16"/>
        <v>64.31845927466122</v>
      </c>
      <c r="L91" s="21">
        <f t="shared" si="17"/>
        <v>74.31845927466122</v>
      </c>
    </row>
    <row r="92" spans="1:12" ht="12.75">
      <c r="A92" s="5">
        <v>83</v>
      </c>
      <c r="B92" s="16" t="s">
        <v>101</v>
      </c>
      <c r="C92" s="75" t="s">
        <v>102</v>
      </c>
      <c r="D92" s="22">
        <v>3.5</v>
      </c>
      <c r="E92" s="22">
        <v>13.64</v>
      </c>
      <c r="F92" s="70">
        <v>0.00065625</v>
      </c>
      <c r="G92" s="48">
        <f t="shared" si="12"/>
        <v>64.22018348623853</v>
      </c>
      <c r="H92" s="34">
        <f t="shared" si="13"/>
        <v>33.73732376947811</v>
      </c>
      <c r="I92" s="103">
        <f t="shared" si="14"/>
        <v>69.31216931216929</v>
      </c>
      <c r="J92" s="123">
        <f t="shared" si="15"/>
        <v>167.26967656788594</v>
      </c>
      <c r="K92" s="48">
        <f t="shared" si="16"/>
        <v>63.46268946704561</v>
      </c>
      <c r="L92" s="21">
        <f t="shared" si="17"/>
        <v>73.4626894670456</v>
      </c>
    </row>
    <row r="93" spans="1:12" ht="12.75">
      <c r="A93" s="5">
        <v>84</v>
      </c>
      <c r="B93" s="75" t="s">
        <v>73</v>
      </c>
      <c r="C93" s="75" t="s">
        <v>278</v>
      </c>
      <c r="D93" s="22">
        <v>2.86</v>
      </c>
      <c r="E93" s="22">
        <v>16.7</v>
      </c>
      <c r="F93" s="70">
        <v>0.0006550925925925926</v>
      </c>
      <c r="G93" s="48">
        <f t="shared" si="12"/>
        <v>52.47706422018348</v>
      </c>
      <c r="H93" s="34">
        <f t="shared" si="13"/>
        <v>41.30596092010883</v>
      </c>
      <c r="I93" s="103">
        <f t="shared" si="14"/>
        <v>69.434628975265</v>
      </c>
      <c r="J93" s="123">
        <f t="shared" si="15"/>
        <v>163.2176541155573</v>
      </c>
      <c r="K93" s="48">
        <f t="shared" si="16"/>
        <v>61.92533823948306</v>
      </c>
      <c r="L93" s="21">
        <f t="shared" si="17"/>
        <v>71.92533823948307</v>
      </c>
    </row>
    <row r="94" spans="1:12" ht="12.75">
      <c r="A94" s="5">
        <v>85</v>
      </c>
      <c r="B94" s="75" t="s">
        <v>86</v>
      </c>
      <c r="C94" s="75" t="s">
        <v>50</v>
      </c>
      <c r="D94" s="22">
        <v>3.4</v>
      </c>
      <c r="E94" s="22">
        <v>14.48</v>
      </c>
      <c r="F94" s="70">
        <v>0.0007199074074074074</v>
      </c>
      <c r="G94" s="48">
        <f t="shared" si="12"/>
        <v>62.38532110091742</v>
      </c>
      <c r="H94" s="34">
        <f t="shared" si="13"/>
        <v>35.81498886965125</v>
      </c>
      <c r="I94" s="103">
        <f t="shared" si="14"/>
        <v>63.183279742765265</v>
      </c>
      <c r="J94" s="123">
        <f t="shared" si="15"/>
        <v>161.38358971333395</v>
      </c>
      <c r="K94" s="48">
        <f t="shared" si="16"/>
        <v>61.22948790959003</v>
      </c>
      <c r="L94" s="21">
        <f t="shared" si="17"/>
        <v>71.22948790959003</v>
      </c>
    </row>
    <row r="95" spans="1:12" ht="12.75">
      <c r="A95" s="5">
        <v>86</v>
      </c>
      <c r="B95" s="16" t="s">
        <v>101</v>
      </c>
      <c r="C95" s="16" t="s">
        <v>138</v>
      </c>
      <c r="D95" s="22">
        <v>3.44</v>
      </c>
      <c r="E95" s="22">
        <v>10.39</v>
      </c>
      <c r="F95" s="70">
        <v>0.000630787037037037</v>
      </c>
      <c r="G95" s="48">
        <f t="shared" si="12"/>
        <v>63.11926605504586</v>
      </c>
      <c r="H95" s="34">
        <f t="shared" si="13"/>
        <v>25.698738560474897</v>
      </c>
      <c r="I95" s="103">
        <f t="shared" si="14"/>
        <v>72.11009174311926</v>
      </c>
      <c r="J95" s="123">
        <f t="shared" si="15"/>
        <v>160.92809635864</v>
      </c>
      <c r="K95" s="48">
        <f t="shared" si="16"/>
        <v>61.056672167272794</v>
      </c>
      <c r="L95" s="21">
        <f t="shared" si="17"/>
        <v>71.0566721672728</v>
      </c>
    </row>
    <row r="96" spans="1:12" ht="12.75">
      <c r="A96" s="5">
        <v>87</v>
      </c>
      <c r="B96" s="16" t="s">
        <v>219</v>
      </c>
      <c r="C96" s="16" t="s">
        <v>220</v>
      </c>
      <c r="D96" s="22">
        <v>3.15</v>
      </c>
      <c r="E96" s="22">
        <v>14.81</v>
      </c>
      <c r="F96" s="70">
        <v>0.0006851851851851853</v>
      </c>
      <c r="G96" s="48">
        <f t="shared" si="12"/>
        <v>57.798165137614674</v>
      </c>
      <c r="H96" s="34">
        <f t="shared" si="13"/>
        <v>36.63121444471927</v>
      </c>
      <c r="I96" s="103">
        <f t="shared" si="14"/>
        <v>66.38513513513512</v>
      </c>
      <c r="J96" s="123">
        <f t="shared" si="15"/>
        <v>160.81451471746908</v>
      </c>
      <c r="K96" s="48">
        <f t="shared" si="16"/>
        <v>61.01357890272725</v>
      </c>
      <c r="L96" s="21">
        <f t="shared" si="17"/>
        <v>71.01357890272725</v>
      </c>
    </row>
    <row r="97" spans="1:12" ht="12.75">
      <c r="A97" s="5">
        <v>88</v>
      </c>
      <c r="B97" s="75" t="s">
        <v>218</v>
      </c>
      <c r="C97" s="75" t="s">
        <v>33</v>
      </c>
      <c r="D97" s="22">
        <v>3.33</v>
      </c>
      <c r="E97" s="22">
        <v>12.23</v>
      </c>
      <c r="F97" s="70">
        <v>0.0006689814814814814</v>
      </c>
      <c r="G97" s="48">
        <f t="shared" si="12"/>
        <v>61.100917431192656</v>
      </c>
      <c r="H97" s="34">
        <f t="shared" si="13"/>
        <v>30.24981449418749</v>
      </c>
      <c r="I97" s="103">
        <f t="shared" si="14"/>
        <v>67.99307958477507</v>
      </c>
      <c r="J97" s="123">
        <f t="shared" si="15"/>
        <v>159.3438115101552</v>
      </c>
      <c r="K97" s="48">
        <f t="shared" si="16"/>
        <v>60.455589057472366</v>
      </c>
      <c r="L97" s="21">
        <f t="shared" si="17"/>
        <v>70.45558905747237</v>
      </c>
    </row>
    <row r="98" spans="1:12" ht="12.75">
      <c r="A98" s="5">
        <v>89</v>
      </c>
      <c r="B98" s="73" t="s">
        <v>469</v>
      </c>
      <c r="C98" s="73" t="s">
        <v>470</v>
      </c>
      <c r="D98" s="22">
        <v>3.1</v>
      </c>
      <c r="E98" s="22">
        <v>13.84</v>
      </c>
      <c r="F98" s="70">
        <v>0.0006689814814814814</v>
      </c>
      <c r="G98" s="48">
        <f t="shared" si="12"/>
        <v>56.88073394495413</v>
      </c>
      <c r="H98" s="34">
        <f t="shared" si="13"/>
        <v>34.232005936186</v>
      </c>
      <c r="I98" s="103">
        <f t="shared" si="14"/>
        <v>67.99307958477507</v>
      </c>
      <c r="J98" s="123">
        <f t="shared" si="15"/>
        <v>159.1058194659152</v>
      </c>
      <c r="K98" s="48">
        <f t="shared" si="16"/>
        <v>60.36529405894584</v>
      </c>
      <c r="L98" s="21">
        <f t="shared" si="17"/>
        <v>70.36529405894584</v>
      </c>
    </row>
    <row r="99" spans="1:12" ht="12.75">
      <c r="A99" s="5">
        <v>90</v>
      </c>
      <c r="B99" s="75" t="s">
        <v>148</v>
      </c>
      <c r="C99" s="75" t="s">
        <v>149</v>
      </c>
      <c r="D99" s="22">
        <v>3.03</v>
      </c>
      <c r="E99" s="22">
        <v>18.05</v>
      </c>
      <c r="F99" s="70">
        <v>0.000775462962962963</v>
      </c>
      <c r="G99" s="48">
        <f t="shared" si="12"/>
        <v>55.596330275229356</v>
      </c>
      <c r="H99" s="34">
        <f t="shared" si="13"/>
        <v>44.64506554538709</v>
      </c>
      <c r="I99" s="103">
        <f t="shared" si="14"/>
        <v>58.656716417910424</v>
      </c>
      <c r="J99" s="123">
        <f t="shared" si="15"/>
        <v>158.89811223852686</v>
      </c>
      <c r="K99" s="48">
        <f t="shared" si="16"/>
        <v>60.2864892238898</v>
      </c>
      <c r="L99" s="21">
        <f t="shared" si="17"/>
        <v>70.2864892238898</v>
      </c>
    </row>
    <row r="100" spans="1:12" ht="12.75">
      <c r="A100" s="5">
        <v>91</v>
      </c>
      <c r="B100" s="73" t="s">
        <v>77</v>
      </c>
      <c r="C100" s="73" t="s">
        <v>10</v>
      </c>
      <c r="D100" s="22">
        <v>3.34</v>
      </c>
      <c r="E100" s="22">
        <v>12.78</v>
      </c>
      <c r="F100" s="70">
        <v>0.0006898148148148149</v>
      </c>
      <c r="G100" s="48">
        <f t="shared" si="12"/>
        <v>61.28440366972476</v>
      </c>
      <c r="H100" s="34">
        <f t="shared" si="13"/>
        <v>31.61019045263418</v>
      </c>
      <c r="I100" s="103">
        <f t="shared" si="14"/>
        <v>65.93959731543623</v>
      </c>
      <c r="J100" s="123">
        <f t="shared" si="15"/>
        <v>158.83419143779517</v>
      </c>
      <c r="K100" s="48">
        <f t="shared" si="16"/>
        <v>60.262237452674874</v>
      </c>
      <c r="L100" s="21">
        <f t="shared" si="17"/>
        <v>70.26223745267487</v>
      </c>
    </row>
    <row r="101" spans="1:12" ht="12.75">
      <c r="A101" s="5">
        <v>92</v>
      </c>
      <c r="B101" s="75" t="s">
        <v>226</v>
      </c>
      <c r="C101" s="75" t="s">
        <v>120</v>
      </c>
      <c r="D101" s="22">
        <v>3.02</v>
      </c>
      <c r="E101" s="22">
        <v>17.56</v>
      </c>
      <c r="F101" s="70">
        <v>0.0007662037037037037</v>
      </c>
      <c r="G101" s="48">
        <f t="shared" si="12"/>
        <v>55.41284403669725</v>
      </c>
      <c r="H101" s="34">
        <f t="shared" si="13"/>
        <v>43.433094236952755</v>
      </c>
      <c r="I101" s="103">
        <f t="shared" si="14"/>
        <v>59.365558912386696</v>
      </c>
      <c r="J101" s="123">
        <f t="shared" si="15"/>
        <v>158.2114971860367</v>
      </c>
      <c r="K101" s="48">
        <f t="shared" si="16"/>
        <v>60.025985116070245</v>
      </c>
      <c r="L101" s="21">
        <f t="shared" si="17"/>
        <v>70.02598511607025</v>
      </c>
    </row>
    <row r="102" spans="1:12" ht="12.75">
      <c r="A102" s="5">
        <v>93</v>
      </c>
      <c r="B102" s="73" t="s">
        <v>9</v>
      </c>
      <c r="C102" s="73" t="s">
        <v>418</v>
      </c>
      <c r="D102" s="22">
        <v>2.6</v>
      </c>
      <c r="E102" s="22">
        <v>17.62</v>
      </c>
      <c r="F102" s="70">
        <v>0.00084375</v>
      </c>
      <c r="G102" s="48">
        <f t="shared" si="12"/>
        <v>47.706422018348626</v>
      </c>
      <c r="H102" s="34">
        <f t="shared" si="13"/>
        <v>43.58149888696513</v>
      </c>
      <c r="I102" s="103">
        <f t="shared" si="14"/>
        <v>53.90946502057612</v>
      </c>
      <c r="J102" s="123">
        <f t="shared" si="15"/>
        <v>145.19738592588988</v>
      </c>
      <c r="K102" s="48">
        <f t="shared" si="16"/>
        <v>55.08838663116443</v>
      </c>
      <c r="L102" s="21">
        <f t="shared" si="17"/>
        <v>65.08838663116444</v>
      </c>
    </row>
    <row r="103" spans="1:12" ht="12.75">
      <c r="A103" s="5">
        <v>94</v>
      </c>
      <c r="B103" s="75" t="s">
        <v>124</v>
      </c>
      <c r="C103" s="75" t="s">
        <v>102</v>
      </c>
      <c r="D103" s="22">
        <v>3.07</v>
      </c>
      <c r="E103" s="22">
        <v>14.27</v>
      </c>
      <c r="F103" s="70">
        <v>0.0008935185185185184</v>
      </c>
      <c r="G103" s="48">
        <f t="shared" si="12"/>
        <v>56.330275229357795</v>
      </c>
      <c r="H103" s="34">
        <f t="shared" si="13"/>
        <v>35.29557259460797</v>
      </c>
      <c r="I103" s="103">
        <f t="shared" si="14"/>
        <v>50.90673575129533</v>
      </c>
      <c r="J103" s="123">
        <f t="shared" si="15"/>
        <v>142.53258357526107</v>
      </c>
      <c r="K103" s="48">
        <f t="shared" si="16"/>
        <v>54.07735147201905</v>
      </c>
      <c r="L103" s="21">
        <f t="shared" si="17"/>
        <v>64.07735147201905</v>
      </c>
    </row>
    <row r="104" spans="1:12" ht="12.75">
      <c r="A104" s="5">
        <v>95</v>
      </c>
      <c r="B104" s="6" t="s">
        <v>174</v>
      </c>
      <c r="C104" s="6" t="s">
        <v>158</v>
      </c>
      <c r="D104" s="22">
        <v>3.29</v>
      </c>
      <c r="E104" s="22">
        <v>8.51</v>
      </c>
      <c r="F104" s="70">
        <v>0.0008043981481481482</v>
      </c>
      <c r="G104" s="48">
        <f t="shared" si="12"/>
        <v>60.366972477064216</v>
      </c>
      <c r="H104" s="34">
        <f t="shared" si="13"/>
        <v>21.048726193420727</v>
      </c>
      <c r="I104" s="103">
        <f t="shared" si="14"/>
        <v>56.54676258992804</v>
      </c>
      <c r="J104" s="123">
        <f t="shared" si="15"/>
        <v>137.962461260413</v>
      </c>
      <c r="K104" s="48">
        <f t="shared" si="16"/>
        <v>52.34343137816444</v>
      </c>
      <c r="L104" s="21">
        <f t="shared" si="17"/>
        <v>62.34343137816444</v>
      </c>
    </row>
    <row r="105" spans="1:12" ht="12.75">
      <c r="A105" s="5">
        <v>96</v>
      </c>
      <c r="B105" s="73" t="s">
        <v>288</v>
      </c>
      <c r="C105" s="73" t="s">
        <v>468</v>
      </c>
      <c r="D105" s="22">
        <v>2.95</v>
      </c>
      <c r="E105" s="22">
        <v>8.1</v>
      </c>
      <c r="F105" s="70">
        <v>0.0007615740740740741</v>
      </c>
      <c r="G105" s="48">
        <f t="shared" si="12"/>
        <v>54.12844036697248</v>
      </c>
      <c r="H105" s="34">
        <f t="shared" si="13"/>
        <v>20.03462775166955</v>
      </c>
      <c r="I105" s="103">
        <f t="shared" si="14"/>
        <v>59.72644376899694</v>
      </c>
      <c r="J105" s="123">
        <f t="shared" si="15"/>
        <v>133.88951188763897</v>
      </c>
      <c r="K105" s="48">
        <f t="shared" si="16"/>
        <v>50.798140405150264</v>
      </c>
      <c r="L105" s="21">
        <f t="shared" si="17"/>
        <v>60.798140405150264</v>
      </c>
    </row>
    <row r="106" spans="1:12" ht="12.75">
      <c r="A106" s="5">
        <v>97</v>
      </c>
      <c r="B106" s="75" t="s">
        <v>73</v>
      </c>
      <c r="C106" s="75" t="s">
        <v>296</v>
      </c>
      <c r="D106" s="22">
        <v>2.85</v>
      </c>
      <c r="E106" s="22">
        <v>7.22</v>
      </c>
      <c r="F106" s="70">
        <v>0.0007291666666666667</v>
      </c>
      <c r="G106" s="48">
        <f t="shared" si="12"/>
        <v>52.293577981651374</v>
      </c>
      <c r="H106" s="34">
        <f t="shared" si="13"/>
        <v>17.858026218154833</v>
      </c>
      <c r="I106" s="103">
        <f aca="true" t="shared" si="18" ref="I106:I111">(I$8/F106)*100</f>
        <v>62.38095238095237</v>
      </c>
      <c r="J106" s="123">
        <f aca="true" t="shared" si="19" ref="J106:J111">SUM(G106:I106)</f>
        <v>132.53255658075858</v>
      </c>
      <c r="K106" s="48">
        <f aca="true" t="shared" si="20" ref="K106:K111">(J106/J$10)*100</f>
        <v>50.28330690377585</v>
      </c>
      <c r="L106" s="21">
        <f aca="true" t="shared" si="21" ref="L106:L111">K106+E$4</f>
        <v>60.28330690377585</v>
      </c>
    </row>
    <row r="107" spans="1:12" ht="12.75">
      <c r="A107" s="5">
        <v>98</v>
      </c>
      <c r="B107" s="73" t="s">
        <v>92</v>
      </c>
      <c r="C107" s="73" t="s">
        <v>146</v>
      </c>
      <c r="D107" s="22">
        <v>2.81</v>
      </c>
      <c r="E107" s="22">
        <v>6.8</v>
      </c>
      <c r="F107" s="70">
        <v>0.0007372685185185186</v>
      </c>
      <c r="G107" s="48">
        <f t="shared" si="12"/>
        <v>51.559633027522935</v>
      </c>
      <c r="H107" s="34">
        <f t="shared" si="13"/>
        <v>16.819193668068266</v>
      </c>
      <c r="I107" s="103">
        <f t="shared" si="18"/>
        <v>61.695447409733106</v>
      </c>
      <c r="J107" s="123">
        <f t="shared" si="19"/>
        <v>130.07427410532432</v>
      </c>
      <c r="K107" s="48">
        <f t="shared" si="20"/>
        <v>49.350626094188414</v>
      </c>
      <c r="L107" s="21">
        <f t="shared" si="21"/>
        <v>59.350626094188414</v>
      </c>
    </row>
    <row r="108" spans="1:12" ht="12.75">
      <c r="A108" s="5">
        <v>99</v>
      </c>
      <c r="B108" s="6" t="s">
        <v>155</v>
      </c>
      <c r="C108" s="6" t="s">
        <v>163</v>
      </c>
      <c r="D108" s="22">
        <v>2.8</v>
      </c>
      <c r="E108" s="22">
        <v>7.21</v>
      </c>
      <c r="F108" s="70">
        <v>0.0007685185185185185</v>
      </c>
      <c r="G108" s="48">
        <f t="shared" si="12"/>
        <v>51.376146788990816</v>
      </c>
      <c r="H108" s="34">
        <f t="shared" si="13"/>
        <v>17.83329210981944</v>
      </c>
      <c r="I108" s="103">
        <f t="shared" si="18"/>
        <v>59.1867469879518</v>
      </c>
      <c r="J108" s="123">
        <f t="shared" si="19"/>
        <v>128.39618588676205</v>
      </c>
      <c r="K108" s="48">
        <f t="shared" si="20"/>
        <v>48.71395366378706</v>
      </c>
      <c r="L108" s="21">
        <f t="shared" si="21"/>
        <v>58.71395366378706</v>
      </c>
    </row>
    <row r="109" spans="1:12" ht="12.75">
      <c r="A109" s="5">
        <v>100</v>
      </c>
      <c r="B109" s="73" t="s">
        <v>98</v>
      </c>
      <c r="C109" s="187" t="s">
        <v>15</v>
      </c>
      <c r="D109" s="22">
        <v>1.93</v>
      </c>
      <c r="E109" s="22">
        <v>8.55</v>
      </c>
      <c r="F109" s="70">
        <v>0.0008055555555555555</v>
      </c>
      <c r="G109" s="48">
        <f t="shared" si="12"/>
        <v>35.412844036697244</v>
      </c>
      <c r="H109" s="34">
        <f t="shared" si="13"/>
        <v>21.147662626762305</v>
      </c>
      <c r="I109" s="103">
        <f t="shared" si="18"/>
        <v>56.4655172413793</v>
      </c>
      <c r="J109" s="123">
        <f t="shared" si="19"/>
        <v>113.02602390483885</v>
      </c>
      <c r="K109" s="48">
        <f t="shared" si="20"/>
        <v>42.882461447556786</v>
      </c>
      <c r="L109" s="21">
        <f t="shared" si="21"/>
        <v>52.882461447556786</v>
      </c>
    </row>
    <row r="110" spans="1:12" ht="12.75">
      <c r="A110" s="5">
        <v>101</v>
      </c>
      <c r="B110" s="75" t="s">
        <v>473</v>
      </c>
      <c r="C110" s="75" t="s">
        <v>85</v>
      </c>
      <c r="D110" s="22" t="s">
        <v>474</v>
      </c>
      <c r="E110" s="22">
        <v>14.01</v>
      </c>
      <c r="F110" s="70">
        <v>0.0006967592592592594</v>
      </c>
      <c r="G110" s="48">
        <v>0</v>
      </c>
      <c r="H110" s="34">
        <f>(E110/H$8)*100</f>
        <v>34.65248577788771</v>
      </c>
      <c r="I110" s="103">
        <f t="shared" si="18"/>
        <v>65.28239202657805</v>
      </c>
      <c r="J110" s="123">
        <f t="shared" si="19"/>
        <v>99.93487780446577</v>
      </c>
      <c r="K110" s="48">
        <f t="shared" si="20"/>
        <v>37.91563567983597</v>
      </c>
      <c r="L110" s="21">
        <f t="shared" si="21"/>
        <v>47.91563567983597</v>
      </c>
    </row>
    <row r="111" spans="1:12" ht="12.75">
      <c r="A111" s="5">
        <v>102</v>
      </c>
      <c r="B111" s="75" t="s">
        <v>137</v>
      </c>
      <c r="C111" s="75" t="s">
        <v>422</v>
      </c>
      <c r="D111" s="22">
        <v>1</v>
      </c>
      <c r="E111" s="22">
        <v>2.75</v>
      </c>
      <c r="F111" s="70">
        <v>0.0009930555555555554</v>
      </c>
      <c r="G111" s="48">
        <f>(D111/G$8)*100</f>
        <v>18.348623853211006</v>
      </c>
      <c r="H111" s="34">
        <f>(E111/H$8)*100</f>
        <v>6.801879792233489</v>
      </c>
      <c r="I111" s="103">
        <f t="shared" si="18"/>
        <v>45.8041958041958</v>
      </c>
      <c r="J111" s="123">
        <f t="shared" si="19"/>
        <v>70.95469944964029</v>
      </c>
      <c r="K111" s="48">
        <f t="shared" si="20"/>
        <v>26.920456533390574</v>
      </c>
      <c r="L111" s="21">
        <f t="shared" si="21"/>
        <v>36.92045653339058</v>
      </c>
    </row>
  </sheetData>
  <mergeCells count="9">
    <mergeCell ref="A6:B6"/>
    <mergeCell ref="A7:B7"/>
    <mergeCell ref="A3:D3"/>
    <mergeCell ref="D4:D5"/>
    <mergeCell ref="C6:E6"/>
    <mergeCell ref="A1:L1"/>
    <mergeCell ref="A4:B4"/>
    <mergeCell ref="A5:B5"/>
    <mergeCell ref="A2:L2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  <headerFooter alignWithMargins="0">
    <oddFooter>&amp;L&amp;"Arial CE,Tučné"&amp;8http://zrliga.zrnet.cz&amp;C&amp;"Arial CE,Tučné"&amp;8 5. ročník ŽĎÁRSKÉ LIGY MISTRŮ&amp;R&amp;"Arial CE,Tučné"&amp;8&amp;D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10"/>
  <sheetViews>
    <sheetView workbookViewId="0" topLeftCell="A1">
      <selection activeCell="A1" sqref="A1:G1"/>
    </sheetView>
  </sheetViews>
  <sheetFormatPr defaultColWidth="9.00390625" defaultRowHeight="12.75"/>
  <cols>
    <col min="1" max="1" width="3.625" style="0" bestFit="1" customWidth="1"/>
    <col min="2" max="2" width="11.625" style="0" bestFit="1" customWidth="1"/>
    <col min="3" max="3" width="12.25390625" style="0" bestFit="1" customWidth="1"/>
    <col min="5" max="5" width="7.375" style="0" bestFit="1" customWidth="1"/>
    <col min="6" max="6" width="9.75390625" style="0" bestFit="1" customWidth="1"/>
    <col min="7" max="7" width="6.875" style="0" customWidth="1"/>
  </cols>
  <sheetData>
    <row r="1" spans="1:7" ht="27">
      <c r="A1" s="331" t="s">
        <v>326</v>
      </c>
      <c r="B1" s="331"/>
      <c r="C1" s="331"/>
      <c r="D1" s="331"/>
      <c r="E1" s="331"/>
      <c r="F1" s="331"/>
      <c r="G1" s="331"/>
    </row>
    <row r="2" spans="1:7" ht="12.75">
      <c r="A2" s="330"/>
      <c r="B2" s="330"/>
      <c r="C2" s="330"/>
      <c r="D2" s="330"/>
      <c r="E2" s="3" t="s">
        <v>31</v>
      </c>
      <c r="F2" s="65"/>
      <c r="G2" s="65"/>
    </row>
    <row r="3" spans="1:7" ht="12.75">
      <c r="A3" s="328" t="s">
        <v>0</v>
      </c>
      <c r="B3" s="328"/>
      <c r="C3" s="23" t="s">
        <v>94</v>
      </c>
      <c r="D3" s="23"/>
      <c r="E3" s="3">
        <v>10</v>
      </c>
      <c r="F3" s="65"/>
      <c r="G3" s="65"/>
    </row>
    <row r="4" spans="1:7" ht="12.75">
      <c r="A4" s="328" t="s">
        <v>1</v>
      </c>
      <c r="B4" s="328"/>
      <c r="C4" s="15">
        <v>38529</v>
      </c>
      <c r="D4" s="23"/>
      <c r="E4" s="65"/>
      <c r="F4" s="65"/>
      <c r="G4" s="65"/>
    </row>
    <row r="5" spans="1:7" ht="12.75">
      <c r="A5" s="328" t="s">
        <v>2</v>
      </c>
      <c r="B5" s="328"/>
      <c r="C5" s="30" t="s">
        <v>170</v>
      </c>
      <c r="D5" s="30"/>
      <c r="E5" s="65"/>
      <c r="F5" s="65"/>
      <c r="G5" s="65"/>
    </row>
    <row r="6" spans="1:7" ht="12.75">
      <c r="A6" s="328" t="s">
        <v>3</v>
      </c>
      <c r="B6" s="328"/>
      <c r="C6" s="8">
        <f>COUNTA(B8:B121)</f>
        <v>103</v>
      </c>
      <c r="D6" s="30"/>
      <c r="E6" s="65"/>
      <c r="F6" s="65"/>
      <c r="G6" s="65"/>
    </row>
    <row r="7" spans="1:7" ht="13.5" thickBot="1">
      <c r="A7" s="4" t="s">
        <v>4</v>
      </c>
      <c r="B7" s="4" t="s">
        <v>6</v>
      </c>
      <c r="C7" s="4" t="s">
        <v>5</v>
      </c>
      <c r="D7" s="126" t="s">
        <v>71</v>
      </c>
      <c r="E7" s="11" t="s">
        <v>11</v>
      </c>
      <c r="F7" s="11" t="s">
        <v>70</v>
      </c>
      <c r="G7" s="11" t="s">
        <v>93</v>
      </c>
    </row>
    <row r="8" spans="1:9" ht="12.75">
      <c r="A8" s="5">
        <v>1</v>
      </c>
      <c r="B8" s="76" t="s">
        <v>489</v>
      </c>
      <c r="C8" s="76" t="s">
        <v>28</v>
      </c>
      <c r="D8" s="61">
        <v>0.010314120370370371</v>
      </c>
      <c r="E8" s="48">
        <f aca="true" t="shared" si="0" ref="E8:E39">(D$8/D8)*100</f>
        <v>100</v>
      </c>
      <c r="F8" s="21">
        <f aca="true" t="shared" si="1" ref="F8:F39">E8+E$3</f>
        <v>110</v>
      </c>
      <c r="G8" s="13"/>
      <c r="I8" s="229"/>
    </row>
    <row r="9" spans="1:7" ht="12.75">
      <c r="A9" s="5">
        <v>2</v>
      </c>
      <c r="B9" s="76" t="s">
        <v>160</v>
      </c>
      <c r="C9" s="76" t="s">
        <v>17</v>
      </c>
      <c r="D9" s="62">
        <v>0.010398842592592593</v>
      </c>
      <c r="E9" s="48">
        <f t="shared" si="0"/>
        <v>99.18527257752153</v>
      </c>
      <c r="F9" s="21">
        <f t="shared" si="1"/>
        <v>109.18527257752153</v>
      </c>
      <c r="G9" s="13">
        <f aca="true" t="shared" si="2" ref="G9:G22">D9-D$8</f>
        <v>8.472222222222214E-05</v>
      </c>
    </row>
    <row r="10" spans="1:7" ht="12.75">
      <c r="A10" s="5">
        <v>3</v>
      </c>
      <c r="B10" s="76" t="s">
        <v>178</v>
      </c>
      <c r="C10" s="76" t="s">
        <v>38</v>
      </c>
      <c r="D10" s="62">
        <v>0.010603356481481481</v>
      </c>
      <c r="E10" s="48">
        <f t="shared" si="0"/>
        <v>97.27222119131565</v>
      </c>
      <c r="F10" s="21">
        <f t="shared" si="1"/>
        <v>107.27222119131565</v>
      </c>
      <c r="G10" s="13">
        <f t="shared" si="2"/>
        <v>0.0002892361111111099</v>
      </c>
    </row>
    <row r="11" spans="1:7" ht="12.75">
      <c r="A11" s="5">
        <v>4</v>
      </c>
      <c r="B11" s="76" t="s">
        <v>109</v>
      </c>
      <c r="C11" s="76" t="s">
        <v>17</v>
      </c>
      <c r="D11" s="62">
        <v>0.010716782407407408</v>
      </c>
      <c r="E11" s="48">
        <f t="shared" si="0"/>
        <v>96.24269653213527</v>
      </c>
      <c r="F11" s="21">
        <f t="shared" si="1"/>
        <v>106.24269653213527</v>
      </c>
      <c r="G11" s="13">
        <f t="shared" si="2"/>
        <v>0.00040266203703703644</v>
      </c>
    </row>
    <row r="12" spans="1:7" ht="12.75">
      <c r="A12" s="5">
        <v>5</v>
      </c>
      <c r="B12" s="179" t="s">
        <v>52</v>
      </c>
      <c r="C12" s="179" t="s">
        <v>339</v>
      </c>
      <c r="D12" s="62">
        <v>0.010985185185185186</v>
      </c>
      <c r="E12" s="48">
        <f t="shared" si="0"/>
        <v>93.8911834120027</v>
      </c>
      <c r="F12" s="21">
        <f t="shared" si="1"/>
        <v>103.8911834120027</v>
      </c>
      <c r="G12" s="13">
        <f t="shared" si="2"/>
        <v>0.0006710648148148153</v>
      </c>
    </row>
    <row r="13" spans="1:7" ht="12.75">
      <c r="A13" s="5">
        <v>6</v>
      </c>
      <c r="B13" s="76" t="s">
        <v>176</v>
      </c>
      <c r="C13" s="76" t="s">
        <v>28</v>
      </c>
      <c r="D13" s="62">
        <v>0.011011574074074075</v>
      </c>
      <c r="E13" s="48">
        <f t="shared" si="0"/>
        <v>93.66617616144629</v>
      </c>
      <c r="F13" s="21">
        <f t="shared" si="1"/>
        <v>103.66617616144629</v>
      </c>
      <c r="G13" s="13">
        <f t="shared" si="2"/>
        <v>0.0006974537037037036</v>
      </c>
    </row>
    <row r="14" spans="1:7" ht="12.75">
      <c r="A14" s="5">
        <v>7</v>
      </c>
      <c r="B14" s="76" t="s">
        <v>232</v>
      </c>
      <c r="C14" s="76" t="s">
        <v>47</v>
      </c>
      <c r="D14" s="62">
        <v>0.011128125</v>
      </c>
      <c r="E14" s="48">
        <f t="shared" si="0"/>
        <v>92.68515918333385</v>
      </c>
      <c r="F14" s="21">
        <f t="shared" si="1"/>
        <v>102.68515918333385</v>
      </c>
      <c r="G14" s="13">
        <f t="shared" si="2"/>
        <v>0.0008140046296296298</v>
      </c>
    </row>
    <row r="15" spans="1:8" ht="12.75">
      <c r="A15" s="5">
        <v>8</v>
      </c>
      <c r="B15" s="76" t="s">
        <v>176</v>
      </c>
      <c r="C15" s="76" t="s">
        <v>10</v>
      </c>
      <c r="D15" s="62">
        <v>0.011134375</v>
      </c>
      <c r="E15" s="48">
        <f t="shared" si="0"/>
        <v>92.63313271171818</v>
      </c>
      <c r="F15" s="21">
        <f t="shared" si="1"/>
        <v>102.63313271171818</v>
      </c>
      <c r="G15" s="13">
        <f t="shared" si="2"/>
        <v>0.0008202546296296291</v>
      </c>
      <c r="H15" s="78"/>
    </row>
    <row r="16" spans="1:7" ht="12.75">
      <c r="A16" s="5">
        <v>9</v>
      </c>
      <c r="B16" s="76" t="s">
        <v>334</v>
      </c>
      <c r="C16" s="76" t="s">
        <v>28</v>
      </c>
      <c r="D16" s="62">
        <v>0.01140173611111111</v>
      </c>
      <c r="E16" s="48">
        <f t="shared" si="0"/>
        <v>90.46096375024109</v>
      </c>
      <c r="F16" s="21">
        <f t="shared" si="1"/>
        <v>100.46096375024109</v>
      </c>
      <c r="G16" s="13">
        <f t="shared" si="2"/>
        <v>0.0010876157407407397</v>
      </c>
    </row>
    <row r="17" spans="1:7" ht="12.75">
      <c r="A17" s="5">
        <v>10</v>
      </c>
      <c r="B17" s="230" t="s">
        <v>179</v>
      </c>
      <c r="C17" s="230" t="s">
        <v>120</v>
      </c>
      <c r="D17" s="62">
        <v>0.011514467592592594</v>
      </c>
      <c r="E17" s="48">
        <f t="shared" si="0"/>
        <v>89.57531286123536</v>
      </c>
      <c r="F17" s="21">
        <f t="shared" si="1"/>
        <v>99.57531286123536</v>
      </c>
      <c r="G17" s="13">
        <f t="shared" si="2"/>
        <v>0.0012003472222222224</v>
      </c>
    </row>
    <row r="18" spans="1:7" ht="12.75">
      <c r="A18" s="5">
        <v>11</v>
      </c>
      <c r="B18" s="76" t="s">
        <v>493</v>
      </c>
      <c r="C18" s="76" t="s">
        <v>80</v>
      </c>
      <c r="D18" s="62">
        <v>0.011691087962962962</v>
      </c>
      <c r="E18" s="48">
        <f t="shared" si="0"/>
        <v>88.22207482353409</v>
      </c>
      <c r="F18" s="21">
        <f t="shared" si="1"/>
        <v>98.22207482353409</v>
      </c>
      <c r="G18" s="13">
        <f t="shared" si="2"/>
        <v>0.001376967592592591</v>
      </c>
    </row>
    <row r="19" spans="1:7" ht="13.5" thickBot="1">
      <c r="A19" s="32">
        <v>12</v>
      </c>
      <c r="B19" s="132" t="s">
        <v>257</v>
      </c>
      <c r="C19" s="132" t="s">
        <v>28</v>
      </c>
      <c r="D19" s="114">
        <v>0.011734606481481481</v>
      </c>
      <c r="E19" s="189">
        <f t="shared" si="0"/>
        <v>87.89489776795843</v>
      </c>
      <c r="F19" s="33">
        <f t="shared" si="1"/>
        <v>97.89489776795843</v>
      </c>
      <c r="G19" s="133">
        <f t="shared" si="2"/>
        <v>0.0014204861111111102</v>
      </c>
    </row>
    <row r="20" spans="1:7" ht="12.75">
      <c r="A20" s="31">
        <v>13</v>
      </c>
      <c r="B20" s="188" t="s">
        <v>171</v>
      </c>
      <c r="C20" s="188" t="s">
        <v>10</v>
      </c>
      <c r="D20" s="228">
        <v>0.011817361111111112</v>
      </c>
      <c r="E20" s="50">
        <f t="shared" si="0"/>
        <v>87.27938727938728</v>
      </c>
      <c r="F20" s="42">
        <f t="shared" si="1"/>
        <v>97.27938727938728</v>
      </c>
      <c r="G20" s="131">
        <f t="shared" si="2"/>
        <v>0.0015032407407407408</v>
      </c>
    </row>
    <row r="21" spans="1:7" ht="12.75">
      <c r="A21" s="5">
        <v>14</v>
      </c>
      <c r="B21" s="188" t="s">
        <v>40</v>
      </c>
      <c r="C21" s="73" t="s">
        <v>225</v>
      </c>
      <c r="D21" s="62">
        <v>0.011852662037037038</v>
      </c>
      <c r="E21" s="48">
        <f t="shared" si="0"/>
        <v>87.01944203032996</v>
      </c>
      <c r="F21" s="21">
        <f t="shared" si="1"/>
        <v>97.01944203032996</v>
      </c>
      <c r="G21" s="13">
        <f t="shared" si="2"/>
        <v>0.0015385416666666672</v>
      </c>
    </row>
    <row r="22" spans="1:7" ht="12.75">
      <c r="A22" s="5">
        <v>15</v>
      </c>
      <c r="B22" s="73" t="s">
        <v>26</v>
      </c>
      <c r="C22" s="73" t="s">
        <v>20</v>
      </c>
      <c r="D22" s="62">
        <v>0.011854861111111113</v>
      </c>
      <c r="E22" s="48">
        <f t="shared" si="0"/>
        <v>87.00329994337375</v>
      </c>
      <c r="F22" s="21">
        <f t="shared" si="1"/>
        <v>97.00329994337375</v>
      </c>
      <c r="G22" s="13">
        <f t="shared" si="2"/>
        <v>0.0015407407407407418</v>
      </c>
    </row>
    <row r="23" spans="1:7" ht="12.75">
      <c r="A23" s="5">
        <v>16</v>
      </c>
      <c r="B23" s="73" t="s">
        <v>492</v>
      </c>
      <c r="C23" s="73" t="s">
        <v>158</v>
      </c>
      <c r="D23" s="62">
        <v>0.012122685185185186</v>
      </c>
      <c r="E23" s="48">
        <f t="shared" si="0"/>
        <v>85.08115333206034</v>
      </c>
      <c r="F23" s="21">
        <f t="shared" si="1"/>
        <v>95.08115333206034</v>
      </c>
      <c r="G23" s="13">
        <f aca="true" t="shared" si="3" ref="G23:G86">D23-D$8</f>
        <v>0.001808564814814815</v>
      </c>
    </row>
    <row r="24" spans="1:7" ht="12.75">
      <c r="A24" s="5">
        <v>17</v>
      </c>
      <c r="B24" s="73" t="s">
        <v>131</v>
      </c>
      <c r="C24" s="73" t="s">
        <v>18</v>
      </c>
      <c r="D24" s="62">
        <v>0.012210300925925927</v>
      </c>
      <c r="E24" s="48">
        <f t="shared" si="0"/>
        <v>84.47064845445841</v>
      </c>
      <c r="F24" s="21">
        <f t="shared" si="1"/>
        <v>94.47064845445841</v>
      </c>
      <c r="G24" s="13">
        <f t="shared" si="3"/>
        <v>0.0018961805555555555</v>
      </c>
    </row>
    <row r="25" spans="1:7" ht="12.75">
      <c r="A25" s="5">
        <v>18</v>
      </c>
      <c r="B25" s="73" t="s">
        <v>248</v>
      </c>
      <c r="C25" s="73" t="s">
        <v>15</v>
      </c>
      <c r="D25" s="62">
        <v>0.012216550925925926</v>
      </c>
      <c r="E25" s="48">
        <f t="shared" si="0"/>
        <v>84.42743318395847</v>
      </c>
      <c r="F25" s="21">
        <f t="shared" si="1"/>
        <v>94.42743318395847</v>
      </c>
      <c r="G25" s="13">
        <f t="shared" si="3"/>
        <v>0.0019024305555555548</v>
      </c>
    </row>
    <row r="26" spans="1:7" ht="12.75">
      <c r="A26" s="5">
        <v>19</v>
      </c>
      <c r="B26" s="73" t="s">
        <v>107</v>
      </c>
      <c r="C26" s="73" t="s">
        <v>78</v>
      </c>
      <c r="D26" s="62">
        <v>0.01225798611111111</v>
      </c>
      <c r="E26" s="48">
        <f t="shared" si="0"/>
        <v>84.14204647385965</v>
      </c>
      <c r="F26" s="21">
        <f t="shared" si="1"/>
        <v>94.14204647385965</v>
      </c>
      <c r="G26" s="13">
        <f t="shared" si="3"/>
        <v>0.001943865740740739</v>
      </c>
    </row>
    <row r="27" spans="1:7" ht="12.75">
      <c r="A27" s="5">
        <v>20</v>
      </c>
      <c r="B27" s="73" t="s">
        <v>130</v>
      </c>
      <c r="C27" s="73" t="s">
        <v>41</v>
      </c>
      <c r="D27" s="62">
        <v>0.012309259259259258</v>
      </c>
      <c r="E27" s="48">
        <f t="shared" si="0"/>
        <v>83.79156010230182</v>
      </c>
      <c r="F27" s="21">
        <f t="shared" si="1"/>
        <v>93.79156010230182</v>
      </c>
      <c r="G27" s="13">
        <f t="shared" si="3"/>
        <v>0.0019951388888888866</v>
      </c>
    </row>
    <row r="28" spans="1:7" ht="12.75">
      <c r="A28" s="5">
        <v>21</v>
      </c>
      <c r="B28" s="73" t="s">
        <v>92</v>
      </c>
      <c r="C28" s="73" t="s">
        <v>275</v>
      </c>
      <c r="D28" s="62">
        <v>0.012386458333333334</v>
      </c>
      <c r="E28" s="48">
        <f t="shared" si="0"/>
        <v>83.26932600753138</v>
      </c>
      <c r="F28" s="21">
        <f t="shared" si="1"/>
        <v>93.26932600753138</v>
      </c>
      <c r="G28" s="13">
        <f t="shared" si="3"/>
        <v>0.0020723379629629633</v>
      </c>
    </row>
    <row r="29" spans="1:7" ht="12.75">
      <c r="A29" s="5">
        <v>22</v>
      </c>
      <c r="B29" s="73" t="s">
        <v>27</v>
      </c>
      <c r="C29" s="73" t="s">
        <v>15</v>
      </c>
      <c r="D29" s="62">
        <v>0.012412847222222223</v>
      </c>
      <c r="E29" s="48">
        <f t="shared" si="0"/>
        <v>83.09230095014313</v>
      </c>
      <c r="F29" s="21">
        <f t="shared" si="1"/>
        <v>93.09230095014313</v>
      </c>
      <c r="G29" s="13">
        <f t="shared" si="3"/>
        <v>0.0020987268518518516</v>
      </c>
    </row>
    <row r="30" spans="1:7" ht="12.75">
      <c r="A30" s="5">
        <v>23</v>
      </c>
      <c r="B30" s="73" t="s">
        <v>169</v>
      </c>
      <c r="C30" s="73" t="s">
        <v>35</v>
      </c>
      <c r="D30" s="62">
        <v>0.012413541666666666</v>
      </c>
      <c r="E30" s="48">
        <f t="shared" si="0"/>
        <v>83.08765255983516</v>
      </c>
      <c r="F30" s="21">
        <f t="shared" si="1"/>
        <v>93.08765255983516</v>
      </c>
      <c r="G30" s="13">
        <f t="shared" si="3"/>
        <v>0.0020994212962962954</v>
      </c>
    </row>
    <row r="31" spans="1:7" ht="12.75">
      <c r="A31" s="5">
        <v>24</v>
      </c>
      <c r="B31" s="73" t="s">
        <v>286</v>
      </c>
      <c r="C31" s="73" t="s">
        <v>287</v>
      </c>
      <c r="D31" s="62">
        <v>0.012447106481481481</v>
      </c>
      <c r="E31" s="48">
        <f t="shared" si="0"/>
        <v>82.86359874654791</v>
      </c>
      <c r="F31" s="21">
        <f t="shared" si="1"/>
        <v>92.86359874654791</v>
      </c>
      <c r="G31" s="13">
        <f t="shared" si="3"/>
        <v>0.00213298611111111</v>
      </c>
    </row>
    <row r="32" spans="1:7" ht="12.75">
      <c r="A32" s="5">
        <v>25</v>
      </c>
      <c r="B32" s="73" t="s">
        <v>484</v>
      </c>
      <c r="C32" s="73" t="s">
        <v>158</v>
      </c>
      <c r="D32" s="62">
        <v>0.012475925925925925</v>
      </c>
      <c r="E32" s="48">
        <f t="shared" si="0"/>
        <v>82.67218346445007</v>
      </c>
      <c r="F32" s="21">
        <f t="shared" si="1"/>
        <v>92.67218346445007</v>
      </c>
      <c r="G32" s="13">
        <f t="shared" si="3"/>
        <v>0.002161805555555554</v>
      </c>
    </row>
    <row r="33" spans="1:7" ht="12.75">
      <c r="A33" s="5">
        <v>26</v>
      </c>
      <c r="B33" s="73" t="s">
        <v>309</v>
      </c>
      <c r="C33" s="73" t="s">
        <v>10</v>
      </c>
      <c r="D33" s="62">
        <v>0.01251724537037037</v>
      </c>
      <c r="E33" s="48">
        <f t="shared" si="0"/>
        <v>82.3992824714052</v>
      </c>
      <c r="F33" s="21">
        <f t="shared" si="1"/>
        <v>92.3992824714052</v>
      </c>
      <c r="G33" s="13">
        <f t="shared" si="3"/>
        <v>0.0022031249999999985</v>
      </c>
    </row>
    <row r="34" spans="1:7" ht="12.75">
      <c r="A34" s="5">
        <v>27</v>
      </c>
      <c r="B34" s="73" t="s">
        <v>486</v>
      </c>
      <c r="C34" s="73" t="s">
        <v>396</v>
      </c>
      <c r="D34" s="62">
        <v>0.012641550925925926</v>
      </c>
      <c r="E34" s="48">
        <f t="shared" si="0"/>
        <v>81.5890426009174</v>
      </c>
      <c r="F34" s="21">
        <f t="shared" si="1"/>
        <v>91.5890426009174</v>
      </c>
      <c r="G34" s="13">
        <f t="shared" si="3"/>
        <v>0.002327430555555555</v>
      </c>
    </row>
    <row r="35" spans="1:7" ht="12.75">
      <c r="A35" s="5">
        <v>28</v>
      </c>
      <c r="B35" s="73" t="s">
        <v>378</v>
      </c>
      <c r="C35" s="73" t="s">
        <v>15</v>
      </c>
      <c r="D35" s="62">
        <v>0.012656828703703703</v>
      </c>
      <c r="E35" s="48">
        <f t="shared" si="0"/>
        <v>81.49055827351287</v>
      </c>
      <c r="F35" s="21">
        <f t="shared" si="1"/>
        <v>91.49055827351287</v>
      </c>
      <c r="G35" s="13">
        <f t="shared" si="3"/>
        <v>0.002342708333333332</v>
      </c>
    </row>
    <row r="36" spans="1:7" ht="12.75">
      <c r="A36" s="5">
        <v>29</v>
      </c>
      <c r="B36" s="73" t="s">
        <v>466</v>
      </c>
      <c r="C36" s="73" t="s">
        <v>38</v>
      </c>
      <c r="D36" s="62">
        <v>0.012664583333333333</v>
      </c>
      <c r="E36" s="48">
        <f t="shared" si="0"/>
        <v>81.44066092741863</v>
      </c>
      <c r="F36" s="21">
        <f t="shared" si="1"/>
        <v>91.44066092741863</v>
      </c>
      <c r="G36" s="13">
        <f t="shared" si="3"/>
        <v>0.002350462962962962</v>
      </c>
    </row>
    <row r="37" spans="1:7" ht="12.75">
      <c r="A37" s="5">
        <v>30</v>
      </c>
      <c r="B37" s="73" t="s">
        <v>134</v>
      </c>
      <c r="C37" s="73" t="s">
        <v>76</v>
      </c>
      <c r="D37" s="62">
        <v>0.012682986111111112</v>
      </c>
      <c r="E37" s="48">
        <f t="shared" si="0"/>
        <v>81.32249203785328</v>
      </c>
      <c r="F37" s="21">
        <f t="shared" si="1"/>
        <v>91.32249203785328</v>
      </c>
      <c r="G37" s="13">
        <f t="shared" si="3"/>
        <v>0.002368865740740741</v>
      </c>
    </row>
    <row r="38" spans="1:7" ht="12.75">
      <c r="A38" s="5">
        <v>31</v>
      </c>
      <c r="B38" s="73" t="s">
        <v>125</v>
      </c>
      <c r="C38" s="73" t="s">
        <v>43</v>
      </c>
      <c r="D38" s="62">
        <v>0.012724074074074075</v>
      </c>
      <c r="E38" s="48">
        <f t="shared" si="0"/>
        <v>81.05988939019065</v>
      </c>
      <c r="F38" s="21">
        <f t="shared" si="1"/>
        <v>91.05988939019065</v>
      </c>
      <c r="G38" s="13">
        <f t="shared" si="3"/>
        <v>0.002409953703703704</v>
      </c>
    </row>
    <row r="39" spans="1:7" ht="12.75">
      <c r="A39" s="5">
        <v>32</v>
      </c>
      <c r="B39" s="73" t="s">
        <v>317</v>
      </c>
      <c r="C39" s="73" t="s">
        <v>292</v>
      </c>
      <c r="D39" s="62">
        <v>0.012781597222222224</v>
      </c>
      <c r="E39" s="48">
        <f t="shared" si="0"/>
        <v>80.69508208597067</v>
      </c>
      <c r="F39" s="21">
        <f t="shared" si="1"/>
        <v>90.69508208597067</v>
      </c>
      <c r="G39" s="13">
        <f t="shared" si="3"/>
        <v>0.0024674768518518526</v>
      </c>
    </row>
    <row r="40" spans="1:7" ht="12.75">
      <c r="A40" s="5">
        <v>33</v>
      </c>
      <c r="B40" s="73" t="s">
        <v>90</v>
      </c>
      <c r="C40" s="73" t="s">
        <v>13</v>
      </c>
      <c r="D40" s="62">
        <v>0.012878703703703703</v>
      </c>
      <c r="E40" s="48">
        <f aca="true" t="shared" si="4" ref="E40:E71">(D$8/D40)*100</f>
        <v>80.08663455316703</v>
      </c>
      <c r="F40" s="21">
        <f aca="true" t="shared" si="5" ref="F40:F71">E40+E$3</f>
        <v>90.08663455316703</v>
      </c>
      <c r="G40" s="13">
        <f t="shared" si="3"/>
        <v>0.002564583333333332</v>
      </c>
    </row>
    <row r="41" spans="1:7" ht="12.75">
      <c r="A41" s="5">
        <v>34</v>
      </c>
      <c r="B41" s="73" t="s">
        <v>72</v>
      </c>
      <c r="C41" s="73" t="s">
        <v>10</v>
      </c>
      <c r="D41" s="62">
        <v>0.012932986111111112</v>
      </c>
      <c r="E41" s="48">
        <f t="shared" si="4"/>
        <v>79.75049444698007</v>
      </c>
      <c r="F41" s="21">
        <f t="shared" si="5"/>
        <v>89.75049444698007</v>
      </c>
      <c r="G41" s="13">
        <f t="shared" si="3"/>
        <v>0.002618865740740741</v>
      </c>
    </row>
    <row r="42" spans="1:7" ht="12.75">
      <c r="A42" s="5">
        <v>35</v>
      </c>
      <c r="B42" s="73" t="s">
        <v>161</v>
      </c>
      <c r="C42" s="73" t="s">
        <v>20</v>
      </c>
      <c r="D42" s="62">
        <v>0.01295775462962963</v>
      </c>
      <c r="E42" s="48">
        <f t="shared" si="4"/>
        <v>79.59805278906704</v>
      </c>
      <c r="F42" s="21">
        <f t="shared" si="5"/>
        <v>89.59805278906704</v>
      </c>
      <c r="G42" s="13">
        <f t="shared" si="3"/>
        <v>0.0026436342592592588</v>
      </c>
    </row>
    <row r="43" spans="1:7" ht="12.75">
      <c r="A43" s="5">
        <v>36</v>
      </c>
      <c r="B43" s="73" t="s">
        <v>127</v>
      </c>
      <c r="C43" s="73" t="s">
        <v>20</v>
      </c>
      <c r="D43" s="62">
        <v>0.013103819444444444</v>
      </c>
      <c r="E43" s="48">
        <f t="shared" si="4"/>
        <v>78.71079431534135</v>
      </c>
      <c r="F43" s="21">
        <f t="shared" si="5"/>
        <v>88.71079431534135</v>
      </c>
      <c r="G43" s="13">
        <f t="shared" si="3"/>
        <v>0.002789699074074073</v>
      </c>
    </row>
    <row r="44" spans="1:7" ht="12.75">
      <c r="A44" s="5">
        <v>37</v>
      </c>
      <c r="B44" s="73" t="s">
        <v>175</v>
      </c>
      <c r="C44" s="73" t="s">
        <v>246</v>
      </c>
      <c r="D44" s="62">
        <v>0.013178009259259259</v>
      </c>
      <c r="E44" s="48">
        <f t="shared" si="4"/>
        <v>78.26766674278488</v>
      </c>
      <c r="F44" s="21">
        <f t="shared" si="5"/>
        <v>88.26766674278488</v>
      </c>
      <c r="G44" s="13">
        <f t="shared" si="3"/>
        <v>0.002863888888888888</v>
      </c>
    </row>
    <row r="45" spans="1:7" ht="12.75">
      <c r="A45" s="5">
        <v>38</v>
      </c>
      <c r="B45" s="73" t="s">
        <v>487</v>
      </c>
      <c r="C45" s="73" t="s">
        <v>292</v>
      </c>
      <c r="D45" s="62">
        <v>0.013264814814814814</v>
      </c>
      <c r="E45" s="48">
        <f t="shared" si="4"/>
        <v>77.75547954767556</v>
      </c>
      <c r="F45" s="21">
        <f t="shared" si="5"/>
        <v>87.75547954767556</v>
      </c>
      <c r="G45" s="13">
        <f t="shared" si="3"/>
        <v>0.0029506944444444433</v>
      </c>
    </row>
    <row r="46" spans="1:7" ht="12.75">
      <c r="A46" s="5">
        <v>39</v>
      </c>
      <c r="B46" s="73" t="s">
        <v>174</v>
      </c>
      <c r="C46" s="73" t="s">
        <v>8</v>
      </c>
      <c r="D46" s="62">
        <v>0.013298958333333335</v>
      </c>
      <c r="E46" s="48">
        <f t="shared" si="4"/>
        <v>77.55585145731617</v>
      </c>
      <c r="F46" s="21">
        <f t="shared" si="5"/>
        <v>87.55585145731617</v>
      </c>
      <c r="G46" s="13">
        <f t="shared" si="3"/>
        <v>0.0029848379629629634</v>
      </c>
    </row>
    <row r="47" spans="1:7" ht="12.75">
      <c r="A47" s="5">
        <v>40</v>
      </c>
      <c r="B47" s="73" t="s">
        <v>53</v>
      </c>
      <c r="C47" s="73" t="s">
        <v>13</v>
      </c>
      <c r="D47" s="62">
        <v>0.013323032407407407</v>
      </c>
      <c r="E47" s="48">
        <f t="shared" si="4"/>
        <v>77.41571179122761</v>
      </c>
      <c r="F47" s="21">
        <f t="shared" si="5"/>
        <v>87.41571179122761</v>
      </c>
      <c r="G47" s="13">
        <f t="shared" si="3"/>
        <v>0.0030089120370370356</v>
      </c>
    </row>
    <row r="48" spans="1:7" ht="12.75">
      <c r="A48" s="5">
        <v>41</v>
      </c>
      <c r="B48" s="73" t="s">
        <v>156</v>
      </c>
      <c r="C48" s="73" t="s">
        <v>20</v>
      </c>
      <c r="D48" s="62">
        <v>0.01334699074074074</v>
      </c>
      <c r="E48" s="48">
        <f t="shared" si="4"/>
        <v>77.27674777571585</v>
      </c>
      <c r="F48" s="21">
        <f t="shared" si="5"/>
        <v>87.27674777571585</v>
      </c>
      <c r="G48" s="13">
        <f t="shared" si="3"/>
        <v>0.00303287037037037</v>
      </c>
    </row>
    <row r="49" spans="1:7" ht="12.75">
      <c r="A49" s="5">
        <v>42</v>
      </c>
      <c r="B49" s="73" t="s">
        <v>152</v>
      </c>
      <c r="C49" s="73" t="s">
        <v>63</v>
      </c>
      <c r="D49" s="62">
        <v>0.013373032407407406</v>
      </c>
      <c r="E49" s="48">
        <f t="shared" si="4"/>
        <v>77.12626468068167</v>
      </c>
      <c r="F49" s="21">
        <f t="shared" si="5"/>
        <v>87.12626468068167</v>
      </c>
      <c r="G49" s="13">
        <f t="shared" si="3"/>
        <v>0.0030589120370370353</v>
      </c>
    </row>
    <row r="50" spans="1:7" ht="12.75">
      <c r="A50" s="5">
        <v>43</v>
      </c>
      <c r="B50" s="73" t="s">
        <v>134</v>
      </c>
      <c r="C50" s="73" t="s">
        <v>20</v>
      </c>
      <c r="D50" s="62">
        <v>0.013395949074074076</v>
      </c>
      <c r="E50" s="48">
        <f t="shared" si="4"/>
        <v>76.99432353271528</v>
      </c>
      <c r="F50" s="21">
        <f t="shared" si="5"/>
        <v>86.99432353271528</v>
      </c>
      <c r="G50" s="13">
        <f t="shared" si="3"/>
        <v>0.0030818287037037047</v>
      </c>
    </row>
    <row r="51" spans="1:7" ht="12.75">
      <c r="A51" s="5">
        <v>44</v>
      </c>
      <c r="B51" s="73" t="s">
        <v>53</v>
      </c>
      <c r="C51" s="73" t="s">
        <v>48</v>
      </c>
      <c r="D51" s="62">
        <v>0.013473842592592593</v>
      </c>
      <c r="E51" s="48">
        <f t="shared" si="4"/>
        <v>76.54921229405399</v>
      </c>
      <c r="F51" s="21">
        <f t="shared" si="5"/>
        <v>86.54921229405399</v>
      </c>
      <c r="G51" s="13">
        <f t="shared" si="3"/>
        <v>0.0031597222222222218</v>
      </c>
    </row>
    <row r="52" spans="1:7" ht="12.75">
      <c r="A52" s="5">
        <v>45</v>
      </c>
      <c r="B52" s="73" t="s">
        <v>52</v>
      </c>
      <c r="C52" s="73" t="s">
        <v>483</v>
      </c>
      <c r="D52" s="62">
        <v>0.013474537037037037</v>
      </c>
      <c r="E52" s="48">
        <f t="shared" si="4"/>
        <v>76.5452671362309</v>
      </c>
      <c r="F52" s="21">
        <f t="shared" si="5"/>
        <v>86.5452671362309</v>
      </c>
      <c r="G52" s="13">
        <f t="shared" si="3"/>
        <v>0.0031604166666666655</v>
      </c>
    </row>
    <row r="53" spans="1:7" ht="12.75">
      <c r="A53" s="5">
        <v>46</v>
      </c>
      <c r="B53" s="73" t="s">
        <v>165</v>
      </c>
      <c r="C53" s="73" t="s">
        <v>63</v>
      </c>
      <c r="D53" s="62">
        <v>0.01348587962962963</v>
      </c>
      <c r="E53" s="48">
        <f t="shared" si="4"/>
        <v>76.4808870732419</v>
      </c>
      <c r="F53" s="21">
        <f t="shared" si="5"/>
        <v>86.4808870732419</v>
      </c>
      <c r="G53" s="13">
        <f t="shared" si="3"/>
        <v>0.0031717592592592596</v>
      </c>
    </row>
    <row r="54" spans="1:7" ht="12.75">
      <c r="A54" s="5">
        <v>47</v>
      </c>
      <c r="B54" s="73" t="s">
        <v>235</v>
      </c>
      <c r="C54" s="73" t="s">
        <v>158</v>
      </c>
      <c r="D54" s="62">
        <v>0.013529398148148146</v>
      </c>
      <c r="E54" s="48">
        <f t="shared" si="4"/>
        <v>76.23487946344552</v>
      </c>
      <c r="F54" s="21">
        <f t="shared" si="5"/>
        <v>86.23487946344552</v>
      </c>
      <c r="G54" s="13">
        <f t="shared" si="3"/>
        <v>0.0032152777777777752</v>
      </c>
    </row>
    <row r="55" spans="1:7" ht="12.75">
      <c r="A55" s="5">
        <v>48</v>
      </c>
      <c r="B55" s="73" t="s">
        <v>89</v>
      </c>
      <c r="C55" s="73" t="s">
        <v>10</v>
      </c>
      <c r="D55" s="62">
        <v>0.013550578703703702</v>
      </c>
      <c r="E55" s="48">
        <f t="shared" si="4"/>
        <v>76.11571871503371</v>
      </c>
      <c r="F55" s="21">
        <f t="shared" si="5"/>
        <v>86.11571871503371</v>
      </c>
      <c r="G55" s="13">
        <f t="shared" si="3"/>
        <v>0.0032364583333333308</v>
      </c>
    </row>
    <row r="56" spans="1:7" ht="12.75">
      <c r="A56" s="5">
        <v>49</v>
      </c>
      <c r="B56" s="75" t="s">
        <v>376</v>
      </c>
      <c r="C56" s="75" t="s">
        <v>321</v>
      </c>
      <c r="D56" s="62">
        <v>0.013595486111111112</v>
      </c>
      <c r="E56" s="48">
        <f t="shared" si="4"/>
        <v>75.86430000425659</v>
      </c>
      <c r="F56" s="21">
        <f t="shared" si="5"/>
        <v>85.86430000425659</v>
      </c>
      <c r="G56" s="13">
        <f t="shared" si="3"/>
        <v>0.003281365740740741</v>
      </c>
    </row>
    <row r="57" spans="1:7" ht="12.75">
      <c r="A57" s="5">
        <v>50</v>
      </c>
      <c r="B57" s="73" t="s">
        <v>236</v>
      </c>
      <c r="C57" s="73" t="s">
        <v>10</v>
      </c>
      <c r="D57" s="62">
        <v>0.013623611111111109</v>
      </c>
      <c r="E57" s="48">
        <f t="shared" si="4"/>
        <v>75.70768341998846</v>
      </c>
      <c r="F57" s="21">
        <f t="shared" si="5"/>
        <v>85.70768341998846</v>
      </c>
      <c r="G57" s="13">
        <f t="shared" si="3"/>
        <v>0.003309490740740738</v>
      </c>
    </row>
    <row r="58" spans="1:7" ht="12.75">
      <c r="A58" s="5">
        <v>51</v>
      </c>
      <c r="B58" s="73" t="s">
        <v>79</v>
      </c>
      <c r="C58" s="73" t="s">
        <v>10</v>
      </c>
      <c r="D58" s="62">
        <v>0.013625925925925925</v>
      </c>
      <c r="E58" s="48">
        <f t="shared" si="4"/>
        <v>75.69482196248983</v>
      </c>
      <c r="F58" s="21">
        <f t="shared" si="5"/>
        <v>85.69482196248983</v>
      </c>
      <c r="G58" s="13">
        <f t="shared" si="3"/>
        <v>0.003311805555555554</v>
      </c>
    </row>
    <row r="59" spans="1:7" ht="12.75">
      <c r="A59" s="5">
        <v>52</v>
      </c>
      <c r="B59" s="73" t="s">
        <v>375</v>
      </c>
      <c r="C59" s="73" t="s">
        <v>15</v>
      </c>
      <c r="D59" s="62">
        <v>0.013668981481481482</v>
      </c>
      <c r="E59" s="48">
        <f t="shared" si="4"/>
        <v>75.45639288738357</v>
      </c>
      <c r="F59" s="21">
        <f t="shared" si="5"/>
        <v>85.45639288738357</v>
      </c>
      <c r="G59" s="13">
        <f t="shared" si="3"/>
        <v>0.0033548611111111105</v>
      </c>
    </row>
    <row r="60" spans="1:7" ht="12.75">
      <c r="A60" s="5">
        <v>53</v>
      </c>
      <c r="B60" s="73" t="s">
        <v>75</v>
      </c>
      <c r="C60" s="73" t="s">
        <v>32</v>
      </c>
      <c r="D60" s="62">
        <v>0.013671527777777777</v>
      </c>
      <c r="E60" s="48">
        <f t="shared" si="4"/>
        <v>75.44233927634141</v>
      </c>
      <c r="F60" s="21">
        <f t="shared" si="5"/>
        <v>85.44233927634141</v>
      </c>
      <c r="G60" s="13">
        <f t="shared" si="3"/>
        <v>0.003357407407407406</v>
      </c>
    </row>
    <row r="61" spans="1:7" ht="12.75">
      <c r="A61" s="5">
        <v>54</v>
      </c>
      <c r="B61" s="73" t="s">
        <v>174</v>
      </c>
      <c r="C61" s="73" t="s">
        <v>28</v>
      </c>
      <c r="D61" s="62">
        <v>0.013700347222222221</v>
      </c>
      <c r="E61" s="48">
        <f t="shared" si="4"/>
        <v>75.28364210828667</v>
      </c>
      <c r="F61" s="21">
        <f t="shared" si="5"/>
        <v>85.28364210828667</v>
      </c>
      <c r="G61" s="13">
        <f t="shared" si="3"/>
        <v>0.0033862268518518503</v>
      </c>
    </row>
    <row r="62" spans="1:7" ht="12.75">
      <c r="A62" s="5">
        <v>55</v>
      </c>
      <c r="B62" s="73" t="s">
        <v>288</v>
      </c>
      <c r="C62" s="73" t="s">
        <v>437</v>
      </c>
      <c r="D62" s="62">
        <v>0.013912037037037037</v>
      </c>
      <c r="E62" s="48">
        <f t="shared" si="4"/>
        <v>74.13810316139767</v>
      </c>
      <c r="F62" s="21">
        <f t="shared" si="5"/>
        <v>84.13810316139767</v>
      </c>
      <c r="G62" s="13">
        <f t="shared" si="3"/>
        <v>0.003597916666666666</v>
      </c>
    </row>
    <row r="63" spans="1:7" ht="12.75">
      <c r="A63" s="5">
        <v>56</v>
      </c>
      <c r="B63" s="73" t="s">
        <v>388</v>
      </c>
      <c r="C63" s="73" t="s">
        <v>13</v>
      </c>
      <c r="D63" s="62">
        <v>0.014044444444444444</v>
      </c>
      <c r="E63" s="48">
        <f t="shared" si="4"/>
        <v>73.43914820675106</v>
      </c>
      <c r="F63" s="21">
        <f t="shared" si="5"/>
        <v>83.43914820675106</v>
      </c>
      <c r="G63" s="13">
        <f t="shared" si="3"/>
        <v>0.0037303240740740734</v>
      </c>
    </row>
    <row r="64" spans="1:7" ht="12.75">
      <c r="A64" s="5">
        <v>57</v>
      </c>
      <c r="B64" s="73" t="s">
        <v>79</v>
      </c>
      <c r="C64" s="73" t="s">
        <v>80</v>
      </c>
      <c r="D64" s="62">
        <v>0.014279861111111111</v>
      </c>
      <c r="E64" s="48">
        <f t="shared" si="4"/>
        <v>72.22843618797516</v>
      </c>
      <c r="F64" s="21">
        <f t="shared" si="5"/>
        <v>82.22843618797516</v>
      </c>
      <c r="G64" s="13">
        <f t="shared" si="3"/>
        <v>0.00396574074074074</v>
      </c>
    </row>
    <row r="65" spans="1:7" ht="12.75">
      <c r="A65" s="5">
        <v>58</v>
      </c>
      <c r="B65" s="73" t="s">
        <v>30</v>
      </c>
      <c r="C65" s="73" t="s">
        <v>17</v>
      </c>
      <c r="D65" s="62">
        <v>0.014331597222222221</v>
      </c>
      <c r="E65" s="48">
        <f t="shared" si="4"/>
        <v>71.96769634564912</v>
      </c>
      <c r="F65" s="21">
        <f t="shared" si="5"/>
        <v>81.96769634564912</v>
      </c>
      <c r="G65" s="13">
        <f t="shared" si="3"/>
        <v>0.00401747685185185</v>
      </c>
    </row>
    <row r="66" spans="1:7" ht="12.75">
      <c r="A66" s="5">
        <v>59</v>
      </c>
      <c r="B66" s="73" t="s">
        <v>22</v>
      </c>
      <c r="C66" s="73" t="s">
        <v>23</v>
      </c>
      <c r="D66" s="62">
        <v>0.014356597222222224</v>
      </c>
      <c r="E66" s="48">
        <f t="shared" si="4"/>
        <v>71.84237469868833</v>
      </c>
      <c r="F66" s="21">
        <f t="shared" si="5"/>
        <v>81.84237469868833</v>
      </c>
      <c r="G66" s="13">
        <f t="shared" si="3"/>
        <v>0.004042476851851853</v>
      </c>
    </row>
    <row r="67" spans="1:7" ht="12.75">
      <c r="A67" s="5">
        <v>60</v>
      </c>
      <c r="B67" s="73" t="s">
        <v>34</v>
      </c>
      <c r="C67" s="73" t="s">
        <v>13</v>
      </c>
      <c r="D67" s="62">
        <v>0.014391319444444446</v>
      </c>
      <c r="E67" s="48">
        <f t="shared" si="4"/>
        <v>71.66903917452811</v>
      </c>
      <c r="F67" s="21">
        <f t="shared" si="5"/>
        <v>81.66903917452811</v>
      </c>
      <c r="G67" s="13">
        <f t="shared" si="3"/>
        <v>0.004077199074074075</v>
      </c>
    </row>
    <row r="68" spans="1:7" ht="12.75">
      <c r="A68" s="5">
        <v>61</v>
      </c>
      <c r="B68" s="73" t="s">
        <v>9</v>
      </c>
      <c r="C68" s="73" t="s">
        <v>416</v>
      </c>
      <c r="D68" s="62">
        <v>0.01447662037037037</v>
      </c>
      <c r="E68" s="48">
        <f t="shared" si="4"/>
        <v>71.24674203297144</v>
      </c>
      <c r="F68" s="21">
        <f t="shared" si="5"/>
        <v>81.24674203297144</v>
      </c>
      <c r="G68" s="13">
        <f t="shared" si="3"/>
        <v>0.0041624999999999995</v>
      </c>
    </row>
    <row r="69" spans="1:7" ht="12.75">
      <c r="A69" s="5">
        <v>62</v>
      </c>
      <c r="B69" s="73" t="s">
        <v>388</v>
      </c>
      <c r="C69" s="73" t="s">
        <v>106</v>
      </c>
      <c r="D69" s="62">
        <v>0.014657291666666667</v>
      </c>
      <c r="E69" s="48">
        <f t="shared" si="4"/>
        <v>70.36852786266475</v>
      </c>
      <c r="F69" s="21">
        <f t="shared" si="5"/>
        <v>80.36852786266475</v>
      </c>
      <c r="G69" s="13">
        <f t="shared" si="3"/>
        <v>0.004343171296296296</v>
      </c>
    </row>
    <row r="70" spans="1:7" ht="12.75">
      <c r="A70" s="5">
        <v>63</v>
      </c>
      <c r="B70" s="75" t="s">
        <v>490</v>
      </c>
      <c r="C70" s="75" t="s">
        <v>491</v>
      </c>
      <c r="D70" s="62">
        <v>0.014726157407407408</v>
      </c>
      <c r="E70" s="48">
        <f t="shared" si="4"/>
        <v>70.03945486269394</v>
      </c>
      <c r="F70" s="21">
        <f t="shared" si="5"/>
        <v>80.03945486269394</v>
      </c>
      <c r="G70" s="13">
        <f t="shared" si="3"/>
        <v>0.004412037037037037</v>
      </c>
    </row>
    <row r="71" spans="1:7" ht="12.75">
      <c r="A71" s="5">
        <v>64</v>
      </c>
      <c r="B71" s="75" t="s">
        <v>219</v>
      </c>
      <c r="C71" s="75" t="s">
        <v>485</v>
      </c>
      <c r="D71" s="62">
        <v>0.014786574074074072</v>
      </c>
      <c r="E71" s="48">
        <f t="shared" si="4"/>
        <v>69.75327968940796</v>
      </c>
      <c r="F71" s="21">
        <f t="shared" si="5"/>
        <v>79.75327968940796</v>
      </c>
      <c r="G71" s="13">
        <f t="shared" si="3"/>
        <v>0.004472453703703701</v>
      </c>
    </row>
    <row r="72" spans="1:7" ht="12.75">
      <c r="A72" s="5">
        <v>65</v>
      </c>
      <c r="B72" s="75" t="s">
        <v>172</v>
      </c>
      <c r="C72" s="75" t="s">
        <v>37</v>
      </c>
      <c r="D72" s="62">
        <v>0.014899999999999998</v>
      </c>
      <c r="E72" s="48">
        <f aca="true" t="shared" si="6" ref="E72:E103">(D$8/D72)*100</f>
        <v>69.22228436490184</v>
      </c>
      <c r="F72" s="21">
        <f aca="true" t="shared" si="7" ref="F72:F103">E72+E$3</f>
        <v>79.22228436490184</v>
      </c>
      <c r="G72" s="13">
        <f t="shared" si="3"/>
        <v>0.004585879629629627</v>
      </c>
    </row>
    <row r="73" spans="1:7" ht="12.75">
      <c r="A73" s="5">
        <v>66</v>
      </c>
      <c r="B73" s="75" t="s">
        <v>227</v>
      </c>
      <c r="C73" s="75" t="s">
        <v>320</v>
      </c>
      <c r="D73" s="62">
        <v>0.014947453703703704</v>
      </c>
      <c r="E73" s="48">
        <f t="shared" si="6"/>
        <v>69.00252427485172</v>
      </c>
      <c r="F73" s="21">
        <f t="shared" si="7"/>
        <v>79.00252427485172</v>
      </c>
      <c r="G73" s="13">
        <f t="shared" si="3"/>
        <v>0.004633333333333333</v>
      </c>
    </row>
    <row r="74" spans="1:7" ht="12.75">
      <c r="A74" s="5">
        <v>67</v>
      </c>
      <c r="B74" s="73" t="s">
        <v>283</v>
      </c>
      <c r="C74" s="73" t="s">
        <v>280</v>
      </c>
      <c r="D74" s="62">
        <v>0.015224074074074076</v>
      </c>
      <c r="E74" s="48">
        <f t="shared" si="6"/>
        <v>67.7487531930422</v>
      </c>
      <c r="F74" s="21">
        <f t="shared" si="7"/>
        <v>77.7487531930422</v>
      </c>
      <c r="G74" s="13">
        <f t="shared" si="3"/>
        <v>0.004909953703703705</v>
      </c>
    </row>
    <row r="75" spans="1:7" ht="12.75">
      <c r="A75" s="5">
        <v>68</v>
      </c>
      <c r="B75" s="73" t="s">
        <v>244</v>
      </c>
      <c r="C75" s="73" t="s">
        <v>41</v>
      </c>
      <c r="D75" s="62">
        <v>0.015270486111111111</v>
      </c>
      <c r="E75" s="48">
        <f t="shared" si="6"/>
        <v>67.54284241721427</v>
      </c>
      <c r="F75" s="21">
        <f t="shared" si="7"/>
        <v>77.54284241721427</v>
      </c>
      <c r="G75" s="13">
        <f t="shared" si="3"/>
        <v>0.00495636574074074</v>
      </c>
    </row>
    <row r="76" spans="1:7" ht="12.75">
      <c r="A76" s="5">
        <v>69</v>
      </c>
      <c r="B76" s="73" t="s">
        <v>183</v>
      </c>
      <c r="C76" s="73" t="s">
        <v>10</v>
      </c>
      <c r="D76" s="62">
        <v>0.01528113425925926</v>
      </c>
      <c r="E76" s="48">
        <f t="shared" si="6"/>
        <v>67.49577744283452</v>
      </c>
      <c r="F76" s="21">
        <f t="shared" si="7"/>
        <v>77.49577744283452</v>
      </c>
      <c r="G76" s="13">
        <f t="shared" si="3"/>
        <v>0.004967013888888889</v>
      </c>
    </row>
    <row r="77" spans="1:7" ht="12.75">
      <c r="A77" s="5">
        <v>70</v>
      </c>
      <c r="B77" s="73" t="s">
        <v>184</v>
      </c>
      <c r="C77" s="73" t="s">
        <v>14</v>
      </c>
      <c r="D77" s="62">
        <v>0.015286921296296297</v>
      </c>
      <c r="E77" s="48">
        <f t="shared" si="6"/>
        <v>67.47022615252993</v>
      </c>
      <c r="F77" s="21">
        <f t="shared" si="7"/>
        <v>77.47022615252993</v>
      </c>
      <c r="G77" s="13">
        <f t="shared" si="3"/>
        <v>0.004972800925925926</v>
      </c>
    </row>
    <row r="78" spans="1:7" ht="12.75">
      <c r="A78" s="5">
        <v>71</v>
      </c>
      <c r="B78" s="73" t="s">
        <v>279</v>
      </c>
      <c r="C78" s="73" t="s">
        <v>13</v>
      </c>
      <c r="D78" s="62">
        <v>0.015469907407407406</v>
      </c>
      <c r="E78" s="48">
        <f t="shared" si="6"/>
        <v>66.67215322459974</v>
      </c>
      <c r="F78" s="21">
        <f t="shared" si="7"/>
        <v>76.67215322459974</v>
      </c>
      <c r="G78" s="13">
        <f t="shared" si="3"/>
        <v>0.005155787037037035</v>
      </c>
    </row>
    <row r="79" spans="1:7" ht="12.75">
      <c r="A79" s="5">
        <v>72</v>
      </c>
      <c r="B79" s="73" t="s">
        <v>98</v>
      </c>
      <c r="C79" s="73" t="s">
        <v>44</v>
      </c>
      <c r="D79" s="62">
        <v>0.015575925925925925</v>
      </c>
      <c r="E79" s="48">
        <f t="shared" si="6"/>
        <v>66.21834502437285</v>
      </c>
      <c r="F79" s="21">
        <f t="shared" si="7"/>
        <v>76.21834502437285</v>
      </c>
      <c r="G79" s="13">
        <f t="shared" si="3"/>
        <v>0.005261805555555554</v>
      </c>
    </row>
    <row r="80" spans="1:7" ht="12.75">
      <c r="A80" s="5">
        <v>73</v>
      </c>
      <c r="B80" s="75" t="s">
        <v>219</v>
      </c>
      <c r="C80" s="75" t="s">
        <v>220</v>
      </c>
      <c r="D80" s="62">
        <v>0.015649421296296293</v>
      </c>
      <c r="E80" s="48">
        <f t="shared" si="6"/>
        <v>65.90735960831591</v>
      </c>
      <c r="F80" s="21">
        <f t="shared" si="7"/>
        <v>75.90735960831591</v>
      </c>
      <c r="G80" s="13">
        <f t="shared" si="3"/>
        <v>0.005335300925925922</v>
      </c>
    </row>
    <row r="81" spans="1:7" ht="12.75">
      <c r="A81" s="5">
        <v>74</v>
      </c>
      <c r="B81" s="73" t="s">
        <v>40</v>
      </c>
      <c r="C81" s="73" t="s">
        <v>15</v>
      </c>
      <c r="D81" s="62">
        <v>0.015724305555555557</v>
      </c>
      <c r="E81" s="48">
        <f t="shared" si="6"/>
        <v>65.59348731764048</v>
      </c>
      <c r="F81" s="21">
        <f t="shared" si="7"/>
        <v>75.59348731764048</v>
      </c>
      <c r="G81" s="13">
        <f t="shared" si="3"/>
        <v>0.005410185185185186</v>
      </c>
    </row>
    <row r="82" spans="1:7" ht="12.75">
      <c r="A82" s="5">
        <v>75</v>
      </c>
      <c r="B82" s="73" t="s">
        <v>288</v>
      </c>
      <c r="C82" s="73" t="s">
        <v>445</v>
      </c>
      <c r="D82" s="62">
        <v>0.015745486111111113</v>
      </c>
      <c r="E82" s="48">
        <f t="shared" si="6"/>
        <v>65.50525209311898</v>
      </c>
      <c r="F82" s="21">
        <f t="shared" si="7"/>
        <v>75.50525209311898</v>
      </c>
      <c r="G82" s="13">
        <f t="shared" si="3"/>
        <v>0.005431365740740742</v>
      </c>
    </row>
    <row r="83" spans="1:7" ht="12.75">
      <c r="A83" s="5">
        <v>76</v>
      </c>
      <c r="B83" s="75" t="s">
        <v>494</v>
      </c>
      <c r="C83" s="75" t="s">
        <v>495</v>
      </c>
      <c r="D83" s="62">
        <v>0.015778356481481483</v>
      </c>
      <c r="E83" s="48">
        <f t="shared" si="6"/>
        <v>65.36878782321658</v>
      </c>
      <c r="F83" s="21">
        <f t="shared" si="7"/>
        <v>75.36878782321658</v>
      </c>
      <c r="G83" s="13">
        <f t="shared" si="3"/>
        <v>0.005464236111111112</v>
      </c>
    </row>
    <row r="84" spans="1:7" ht="12.75">
      <c r="A84" s="5">
        <v>77</v>
      </c>
      <c r="B84" s="73" t="s">
        <v>334</v>
      </c>
      <c r="C84" s="73" t="s">
        <v>7</v>
      </c>
      <c r="D84" s="62">
        <v>0.01591828703703704</v>
      </c>
      <c r="E84" s="48">
        <f t="shared" si="6"/>
        <v>64.79415998952986</v>
      </c>
      <c r="F84" s="21">
        <f t="shared" si="7"/>
        <v>74.79415998952986</v>
      </c>
      <c r="G84" s="13">
        <f t="shared" si="3"/>
        <v>0.005604166666666669</v>
      </c>
    </row>
    <row r="85" spans="1:7" ht="12.75">
      <c r="A85" s="5">
        <v>78</v>
      </c>
      <c r="B85" s="75" t="s">
        <v>218</v>
      </c>
      <c r="C85" s="75" t="s">
        <v>33</v>
      </c>
      <c r="D85" s="62">
        <v>0.016337615740740743</v>
      </c>
      <c r="E85" s="48">
        <f t="shared" si="6"/>
        <v>63.13112350078281</v>
      </c>
      <c r="F85" s="21">
        <f t="shared" si="7"/>
        <v>73.13112350078282</v>
      </c>
      <c r="G85" s="13">
        <f t="shared" si="3"/>
        <v>0.006023495370370372</v>
      </c>
    </row>
    <row r="86" spans="1:8" ht="12.75">
      <c r="A86" s="5">
        <v>79</v>
      </c>
      <c r="B86" s="75" t="s">
        <v>101</v>
      </c>
      <c r="C86" s="75" t="s">
        <v>102</v>
      </c>
      <c r="D86" s="62">
        <v>0.016393402777777778</v>
      </c>
      <c r="E86" s="48">
        <f t="shared" si="6"/>
        <v>62.91628718079061</v>
      </c>
      <c r="F86" s="21">
        <f t="shared" si="7"/>
        <v>72.91628718079062</v>
      </c>
      <c r="G86" s="13">
        <f t="shared" si="3"/>
        <v>0.0060792824074074065</v>
      </c>
      <c r="H86" s="78"/>
    </row>
    <row r="87" spans="1:7" ht="12.75">
      <c r="A87" s="5">
        <v>80</v>
      </c>
      <c r="B87" s="75" t="s">
        <v>338</v>
      </c>
      <c r="C87" s="75" t="s">
        <v>120</v>
      </c>
      <c r="D87" s="62">
        <v>0.01661759259259259</v>
      </c>
      <c r="E87" s="48">
        <f t="shared" si="6"/>
        <v>62.06747645846104</v>
      </c>
      <c r="F87" s="21">
        <f t="shared" si="7"/>
        <v>72.06747645846104</v>
      </c>
      <c r="G87" s="13">
        <f aca="true" t="shared" si="8" ref="G87:G105">D87-D$8</f>
        <v>0.006303472222222219</v>
      </c>
    </row>
    <row r="88" spans="1:7" ht="12.75">
      <c r="A88" s="5">
        <v>81</v>
      </c>
      <c r="B88" s="75" t="s">
        <v>276</v>
      </c>
      <c r="C88" s="75" t="s">
        <v>277</v>
      </c>
      <c r="D88" s="62">
        <v>0.01664039351851852</v>
      </c>
      <c r="E88" s="48">
        <f t="shared" si="6"/>
        <v>61.982430637185004</v>
      </c>
      <c r="F88" s="21">
        <f t="shared" si="7"/>
        <v>71.982430637185</v>
      </c>
      <c r="G88" s="13">
        <f t="shared" si="8"/>
        <v>0.006326273148148149</v>
      </c>
    </row>
    <row r="89" spans="1:7" ht="12.75">
      <c r="A89" s="5">
        <v>82</v>
      </c>
      <c r="B89" s="75" t="s">
        <v>137</v>
      </c>
      <c r="C89" s="75" t="s">
        <v>65</v>
      </c>
      <c r="D89" s="62">
        <v>0.016803125</v>
      </c>
      <c r="E89" s="48">
        <f t="shared" si="6"/>
        <v>61.38215582143424</v>
      </c>
      <c r="F89" s="21">
        <f t="shared" si="7"/>
        <v>71.38215582143424</v>
      </c>
      <c r="G89" s="13">
        <f t="shared" si="8"/>
        <v>0.0064890046296296276</v>
      </c>
    </row>
    <row r="90" spans="1:7" ht="12.75">
      <c r="A90" s="5">
        <v>83</v>
      </c>
      <c r="B90" s="75" t="s">
        <v>226</v>
      </c>
      <c r="C90" s="75" t="s">
        <v>120</v>
      </c>
      <c r="D90" s="62">
        <v>0.01680891203703704</v>
      </c>
      <c r="E90" s="48">
        <f t="shared" si="6"/>
        <v>61.36102293619042</v>
      </c>
      <c r="F90" s="21">
        <f t="shared" si="7"/>
        <v>71.36102293619042</v>
      </c>
      <c r="G90" s="13">
        <f t="shared" si="8"/>
        <v>0.006494791666666668</v>
      </c>
    </row>
    <row r="91" spans="1:7" ht="12.75">
      <c r="A91" s="5">
        <v>84</v>
      </c>
      <c r="B91" s="75" t="s">
        <v>290</v>
      </c>
      <c r="C91" s="75" t="s">
        <v>291</v>
      </c>
      <c r="D91" s="62">
        <v>0.01681712962962963</v>
      </c>
      <c r="E91" s="48">
        <f t="shared" si="6"/>
        <v>61.33103922918101</v>
      </c>
      <c r="F91" s="21">
        <f t="shared" si="7"/>
        <v>71.33103922918102</v>
      </c>
      <c r="G91" s="13">
        <f t="shared" si="8"/>
        <v>0.006503009259259259</v>
      </c>
    </row>
    <row r="92" spans="1:7" ht="12.75">
      <c r="A92" s="5">
        <v>85</v>
      </c>
      <c r="B92" s="75" t="s">
        <v>103</v>
      </c>
      <c r="C92" s="75" t="s">
        <v>104</v>
      </c>
      <c r="D92" s="62">
        <v>0.01682384259259259</v>
      </c>
      <c r="E92" s="48">
        <f t="shared" si="6"/>
        <v>61.30656723400158</v>
      </c>
      <c r="F92" s="21">
        <f t="shared" si="7"/>
        <v>71.30656723400158</v>
      </c>
      <c r="G92" s="13">
        <f t="shared" si="8"/>
        <v>0.0065097222222222206</v>
      </c>
    </row>
    <row r="93" spans="1:7" ht="12.75">
      <c r="A93" s="5">
        <v>86</v>
      </c>
      <c r="B93" s="73" t="s">
        <v>235</v>
      </c>
      <c r="C93" s="73" t="s">
        <v>13</v>
      </c>
      <c r="D93" s="62">
        <v>0.016997453703703706</v>
      </c>
      <c r="E93" s="48">
        <f t="shared" si="6"/>
        <v>60.680385133938906</v>
      </c>
      <c r="F93" s="21">
        <f t="shared" si="7"/>
        <v>70.6803851339389</v>
      </c>
      <c r="G93" s="13">
        <f t="shared" si="8"/>
        <v>0.0066833333333333345</v>
      </c>
    </row>
    <row r="94" spans="1:7" ht="12.75">
      <c r="A94" s="5">
        <v>87</v>
      </c>
      <c r="B94" s="73" t="s">
        <v>469</v>
      </c>
      <c r="C94" s="73" t="s">
        <v>470</v>
      </c>
      <c r="D94" s="62">
        <v>0.017022569444444444</v>
      </c>
      <c r="E94" s="48">
        <f t="shared" si="6"/>
        <v>60.59085500594935</v>
      </c>
      <c r="F94" s="21">
        <f t="shared" si="7"/>
        <v>70.59085500594935</v>
      </c>
      <c r="G94" s="13">
        <f t="shared" si="8"/>
        <v>0.006708449074074073</v>
      </c>
    </row>
    <row r="95" spans="1:7" ht="12.75">
      <c r="A95" s="5">
        <v>88</v>
      </c>
      <c r="B95" s="75" t="s">
        <v>428</v>
      </c>
      <c r="C95" s="75" t="s">
        <v>429</v>
      </c>
      <c r="D95" s="62">
        <v>0.017369097222222223</v>
      </c>
      <c r="E95" s="48">
        <f t="shared" si="6"/>
        <v>59.38201760523493</v>
      </c>
      <c r="F95" s="21">
        <f t="shared" si="7"/>
        <v>69.38201760523492</v>
      </c>
      <c r="G95" s="13">
        <f t="shared" si="8"/>
        <v>0.007054976851851852</v>
      </c>
    </row>
    <row r="96" spans="1:7" ht="12.75">
      <c r="A96" s="5">
        <v>89</v>
      </c>
      <c r="B96" s="75" t="s">
        <v>482</v>
      </c>
      <c r="C96" s="75" t="s">
        <v>278</v>
      </c>
      <c r="D96" s="62">
        <v>0.017481597222222225</v>
      </c>
      <c r="E96" s="48">
        <f t="shared" si="6"/>
        <v>58.99987420634132</v>
      </c>
      <c r="F96" s="21">
        <f t="shared" si="7"/>
        <v>68.99987420634132</v>
      </c>
      <c r="G96" s="13">
        <f t="shared" si="8"/>
        <v>0.007167476851851854</v>
      </c>
    </row>
    <row r="97" spans="1:7" ht="12.75">
      <c r="A97" s="5">
        <v>90</v>
      </c>
      <c r="B97" s="73" t="s">
        <v>9</v>
      </c>
      <c r="C97" s="73" t="s">
        <v>418</v>
      </c>
      <c r="D97" s="62">
        <v>0.017557870370370373</v>
      </c>
      <c r="E97" s="48">
        <f t="shared" si="6"/>
        <v>58.743572841133805</v>
      </c>
      <c r="F97" s="21">
        <f t="shared" si="7"/>
        <v>68.74357284113381</v>
      </c>
      <c r="G97" s="13">
        <f t="shared" si="8"/>
        <v>0.007243750000000002</v>
      </c>
    </row>
    <row r="98" spans="1:7" ht="12.75">
      <c r="A98" s="5">
        <v>91</v>
      </c>
      <c r="B98" s="75" t="s">
        <v>101</v>
      </c>
      <c r="C98" s="75" t="s">
        <v>138</v>
      </c>
      <c r="D98" s="62">
        <v>0.018266550925925926</v>
      </c>
      <c r="E98" s="48">
        <f t="shared" si="6"/>
        <v>56.46452038042617</v>
      </c>
      <c r="F98" s="21">
        <f t="shared" si="7"/>
        <v>66.46452038042617</v>
      </c>
      <c r="G98" s="13">
        <f t="shared" si="8"/>
        <v>0.007952430555555555</v>
      </c>
    </row>
    <row r="99" spans="1:7" ht="12.75">
      <c r="A99" s="5">
        <v>92</v>
      </c>
      <c r="B99" s="75" t="s">
        <v>338</v>
      </c>
      <c r="C99" s="75" t="s">
        <v>37</v>
      </c>
      <c r="D99" s="62">
        <v>0.018493518518518517</v>
      </c>
      <c r="E99" s="48">
        <f t="shared" si="6"/>
        <v>55.77154158113454</v>
      </c>
      <c r="F99" s="21">
        <f t="shared" si="7"/>
        <v>65.77154158113454</v>
      </c>
      <c r="G99" s="13">
        <f t="shared" si="8"/>
        <v>0.008179398148148146</v>
      </c>
    </row>
    <row r="100" spans="1:7" ht="12.75">
      <c r="A100" s="5">
        <v>93</v>
      </c>
      <c r="B100" s="73" t="s">
        <v>488</v>
      </c>
      <c r="C100" s="73" t="s">
        <v>28</v>
      </c>
      <c r="D100" s="62">
        <v>0.018890393518518518</v>
      </c>
      <c r="E100" s="48">
        <f t="shared" si="6"/>
        <v>54.59981741650481</v>
      </c>
      <c r="F100" s="21">
        <f t="shared" si="7"/>
        <v>64.5998174165048</v>
      </c>
      <c r="G100" s="13">
        <f t="shared" si="8"/>
        <v>0.008576273148148147</v>
      </c>
    </row>
    <row r="101" spans="1:7" ht="12.75">
      <c r="A101" s="5">
        <v>94</v>
      </c>
      <c r="B101" s="231" t="s">
        <v>148</v>
      </c>
      <c r="C101" s="231" t="s">
        <v>149</v>
      </c>
      <c r="D101" s="228">
        <v>0.01896412037037037</v>
      </c>
      <c r="E101" s="48">
        <f t="shared" si="6"/>
        <v>54.38754958803784</v>
      </c>
      <c r="F101" s="21">
        <f t="shared" si="7"/>
        <v>64.38754958803784</v>
      </c>
      <c r="G101" s="13">
        <f t="shared" si="8"/>
        <v>0.00865</v>
      </c>
    </row>
    <row r="102" spans="1:7" ht="12.75">
      <c r="A102" s="5">
        <v>95</v>
      </c>
      <c r="B102" s="75" t="s">
        <v>314</v>
      </c>
      <c r="C102" s="75" t="s">
        <v>315</v>
      </c>
      <c r="D102" s="62">
        <v>0.01910486111111111</v>
      </c>
      <c r="E102" s="48">
        <f t="shared" si="6"/>
        <v>53.98689009244787</v>
      </c>
      <c r="F102" s="21">
        <f t="shared" si="7"/>
        <v>63.98689009244787</v>
      </c>
      <c r="G102" s="13">
        <f t="shared" si="8"/>
        <v>0.00879074074074074</v>
      </c>
    </row>
    <row r="103" spans="1:7" ht="12.75">
      <c r="A103" s="5">
        <v>96</v>
      </c>
      <c r="B103" s="73" t="s">
        <v>228</v>
      </c>
      <c r="C103" s="73" t="s">
        <v>67</v>
      </c>
      <c r="D103" s="62">
        <v>0.02028402777777778</v>
      </c>
      <c r="E103" s="48">
        <f t="shared" si="6"/>
        <v>50.848482773574354</v>
      </c>
      <c r="F103" s="21">
        <f t="shared" si="7"/>
        <v>60.848482773574354</v>
      </c>
      <c r="G103" s="13">
        <f t="shared" si="8"/>
        <v>0.009969907407407408</v>
      </c>
    </row>
    <row r="104" spans="1:7" ht="12.75">
      <c r="A104" s="5">
        <v>97</v>
      </c>
      <c r="B104" s="73" t="s">
        <v>39</v>
      </c>
      <c r="C104" s="73" t="s">
        <v>43</v>
      </c>
      <c r="D104" s="62">
        <v>0.02048090277777778</v>
      </c>
      <c r="E104" s="48">
        <f aca="true" t="shared" si="9" ref="E104:E110">(D$8/D104)*100</f>
        <v>50.359695967901445</v>
      </c>
      <c r="F104" s="21">
        <f aca="true" t="shared" si="10" ref="F104:F110">E104+E$3</f>
        <v>60.359695967901445</v>
      </c>
      <c r="G104" s="13">
        <f t="shared" si="8"/>
        <v>0.010166782407407407</v>
      </c>
    </row>
    <row r="105" spans="1:7" ht="12.75">
      <c r="A105" s="5">
        <v>98</v>
      </c>
      <c r="B105" s="75" t="s">
        <v>86</v>
      </c>
      <c r="C105" s="75" t="s">
        <v>50</v>
      </c>
      <c r="D105" s="62">
        <v>0.020722337962962963</v>
      </c>
      <c r="E105" s="48">
        <f t="shared" si="9"/>
        <v>49.77295703218816</v>
      </c>
      <c r="F105" s="21">
        <f t="shared" si="10"/>
        <v>59.77295703218816</v>
      </c>
      <c r="G105" s="13">
        <f t="shared" si="8"/>
        <v>0.010408217592592592</v>
      </c>
    </row>
    <row r="106" spans="1:7" ht="12.75">
      <c r="A106" s="5">
        <v>99</v>
      </c>
      <c r="B106" s="73" t="s">
        <v>42</v>
      </c>
      <c r="C106" s="73" t="s">
        <v>82</v>
      </c>
      <c r="D106" s="62">
        <v>0.021585648148148145</v>
      </c>
      <c r="E106" s="48">
        <f t="shared" si="9"/>
        <v>47.78230563002682</v>
      </c>
      <c r="F106" s="21">
        <f t="shared" si="10"/>
        <v>57.78230563002682</v>
      </c>
      <c r="G106" s="13">
        <f>D106-D$8</f>
        <v>0.011271527777777774</v>
      </c>
    </row>
    <row r="107" spans="1:7" ht="12.75">
      <c r="A107" s="5">
        <v>100</v>
      </c>
      <c r="B107" s="73" t="s">
        <v>92</v>
      </c>
      <c r="C107" s="73" t="s">
        <v>146</v>
      </c>
      <c r="D107" s="62">
        <v>0.023099305555555557</v>
      </c>
      <c r="E107" s="48">
        <f t="shared" si="9"/>
        <v>44.651214061670125</v>
      </c>
      <c r="F107" s="21">
        <f t="shared" si="10"/>
        <v>54.651214061670125</v>
      </c>
      <c r="G107" s="13">
        <f>D107-D$8</f>
        <v>0.012785185185185186</v>
      </c>
    </row>
    <row r="108" spans="1:7" ht="12.75">
      <c r="A108" s="5">
        <v>101</v>
      </c>
      <c r="B108" s="73" t="s">
        <v>34</v>
      </c>
      <c r="C108" s="73" t="s">
        <v>496</v>
      </c>
      <c r="D108" s="62">
        <v>0.02572858796296296</v>
      </c>
      <c r="E108" s="48">
        <f t="shared" si="9"/>
        <v>40.08817112395691</v>
      </c>
      <c r="F108" s="21">
        <f t="shared" si="10"/>
        <v>50.08817112395691</v>
      </c>
      <c r="G108" s="13">
        <f>D108-D$8</f>
        <v>0.015414467592592589</v>
      </c>
    </row>
    <row r="109" spans="1:7" ht="12.75">
      <c r="A109" s="5">
        <v>102</v>
      </c>
      <c r="B109" s="73" t="s">
        <v>98</v>
      </c>
      <c r="C109" s="73" t="s">
        <v>15</v>
      </c>
      <c r="D109" s="62">
        <v>0.026472453703703703</v>
      </c>
      <c r="E109" s="48">
        <f t="shared" si="9"/>
        <v>38.96170897421324</v>
      </c>
      <c r="F109" s="21">
        <f t="shared" si="10"/>
        <v>48.96170897421324</v>
      </c>
      <c r="G109" s="13">
        <f>D109-D$8</f>
        <v>0.01615833333333333</v>
      </c>
    </row>
    <row r="110" spans="1:7" ht="12.75">
      <c r="A110" s="5">
        <v>103</v>
      </c>
      <c r="B110" s="75" t="s">
        <v>124</v>
      </c>
      <c r="C110" s="75" t="s">
        <v>102</v>
      </c>
      <c r="D110" s="62">
        <v>0.027254513888888887</v>
      </c>
      <c r="E110" s="48">
        <f t="shared" si="9"/>
        <v>37.843714301487616</v>
      </c>
      <c r="F110" s="21">
        <f t="shared" si="10"/>
        <v>47.843714301487616</v>
      </c>
      <c r="G110" s="13">
        <f>D110-D$8</f>
        <v>0.016940393518518518</v>
      </c>
    </row>
  </sheetData>
  <mergeCells count="6">
    <mergeCell ref="A1:G1"/>
    <mergeCell ref="A2:D2"/>
    <mergeCell ref="A5:B5"/>
    <mergeCell ref="A6:B6"/>
    <mergeCell ref="A4:B4"/>
    <mergeCell ref="A3:B3"/>
  </mergeCells>
  <printOptions horizontalCentered="1"/>
  <pageMargins left="0.5905511811023623" right="0.5905511811023623" top="0.5905511811023623" bottom="0.7086614173228347" header="0.5118110236220472" footer="0.5118110236220472"/>
  <pageSetup horizontalDpi="600" verticalDpi="600" orientation="portrait" paperSize="9" r:id="rId1"/>
  <headerFooter alignWithMargins="0">
    <oddFooter>&amp;L&amp;"Arial CE,Tučné"&amp;8http://zrliga.zrnet.cz&amp;C&amp;"Arial CE,Tučné"&amp;8 5. ročník ŽĎÁRSKÉ LIGY MISTRŮ&amp;R&amp;"Arial CE,Tučné"&amp;8&amp;D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Šablony</dc:creator>
  <cp:keywords/>
  <dc:description/>
  <cp:lastModifiedBy>pepa z depa</cp:lastModifiedBy>
  <cp:lastPrinted>2005-12-04T22:05:04Z</cp:lastPrinted>
  <dcterms:created xsi:type="dcterms:W3CDTF">2000-11-04T09:51:24Z</dcterms:created>
  <dcterms:modified xsi:type="dcterms:W3CDTF">2005-12-05T12:30:13Z</dcterms:modified>
  <cp:category/>
  <cp:version/>
  <cp:contentType/>
  <cp:contentStatus/>
</cp:coreProperties>
</file>